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EC4986DE-B588-40C1-9312-BE722FB7DCC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J81" i="1"/>
  <c r="G81" i="1"/>
  <c r="K80" i="1"/>
  <c r="K81" i="1" s="1"/>
  <c r="I80" i="1"/>
  <c r="R79" i="1"/>
  <c r="S79" i="1" s="1"/>
  <c r="R78" i="1"/>
  <c r="E78" i="1"/>
  <c r="R77" i="1"/>
  <c r="S77" i="1" s="1"/>
  <c r="R76" i="1"/>
  <c r="E76" i="1"/>
  <c r="D76" i="1"/>
  <c r="R75" i="1"/>
  <c r="S75" i="1" s="1"/>
  <c r="R74" i="1"/>
  <c r="S74" i="1" s="1"/>
  <c r="R73" i="1"/>
  <c r="S73" i="1" s="1"/>
  <c r="R72" i="1"/>
  <c r="S72" i="1" s="1"/>
  <c r="R71" i="1"/>
  <c r="S71" i="1" s="1"/>
  <c r="R70" i="1"/>
  <c r="E70" i="1"/>
  <c r="D70" i="1"/>
  <c r="R69" i="1"/>
  <c r="E69" i="1"/>
  <c r="R68" i="1"/>
  <c r="S68" i="1" s="1"/>
  <c r="R67" i="1"/>
  <c r="E67" i="1"/>
  <c r="R66" i="1"/>
  <c r="S66" i="1" s="1"/>
  <c r="R65" i="1"/>
  <c r="E65" i="1"/>
  <c r="R64" i="1"/>
  <c r="S64" i="1" s="1"/>
  <c r="R63" i="1"/>
  <c r="S63" i="1" s="1"/>
  <c r="R62" i="1"/>
  <c r="E62" i="1"/>
  <c r="R61" i="1"/>
  <c r="S61" i="1" s="1"/>
  <c r="R60" i="1"/>
  <c r="S60" i="1" s="1"/>
  <c r="R59" i="1"/>
  <c r="S59" i="1" s="1"/>
  <c r="I58" i="1"/>
  <c r="E58" i="1" s="1"/>
  <c r="I57" i="1"/>
  <c r="E57" i="1" s="1"/>
  <c r="I56" i="1"/>
  <c r="R56" i="1" s="1"/>
  <c r="I55" i="1"/>
  <c r="R55" i="1" s="1"/>
  <c r="R54" i="1"/>
  <c r="E54" i="1"/>
  <c r="S54" i="1" s="1"/>
  <c r="R53" i="1"/>
  <c r="S53" i="1" s="1"/>
  <c r="R52" i="1"/>
  <c r="S52" i="1" s="1"/>
  <c r="R51" i="1"/>
  <c r="S51" i="1" s="1"/>
  <c r="R50" i="1"/>
  <c r="E50" i="1"/>
  <c r="R49" i="1"/>
  <c r="S49" i="1" s="1"/>
  <c r="R47" i="1"/>
  <c r="S47" i="1" s="1"/>
  <c r="R46" i="1"/>
  <c r="S46" i="1" s="1"/>
  <c r="R45" i="1"/>
  <c r="E45" i="1"/>
  <c r="R44" i="1"/>
  <c r="E44" i="1"/>
  <c r="R43" i="1"/>
  <c r="E43" i="1"/>
  <c r="R42" i="1"/>
  <c r="E42" i="1"/>
  <c r="H41" i="1"/>
  <c r="E41" i="1" s="1"/>
  <c r="D41" i="1"/>
  <c r="R40" i="1"/>
  <c r="E40" i="1"/>
  <c r="R39" i="1"/>
  <c r="E39" i="1"/>
  <c r="D39" i="1"/>
  <c r="R38" i="1"/>
  <c r="E38" i="1"/>
  <c r="R37" i="1"/>
  <c r="E37" i="1"/>
  <c r="R36" i="1"/>
  <c r="S36" i="1" s="1"/>
  <c r="R35" i="1"/>
  <c r="E35" i="1"/>
  <c r="R34" i="1"/>
  <c r="E34" i="1"/>
  <c r="D34" i="1"/>
  <c r="R33" i="1"/>
  <c r="E33" i="1"/>
  <c r="R32" i="1"/>
  <c r="E32" i="1"/>
  <c r="R31" i="1"/>
  <c r="E31" i="1"/>
  <c r="R30" i="1"/>
  <c r="E30" i="1"/>
  <c r="R29" i="1"/>
  <c r="E29" i="1"/>
  <c r="R28" i="1"/>
  <c r="E28" i="1"/>
  <c r="R27" i="1"/>
  <c r="E27" i="1"/>
  <c r="R26" i="1"/>
  <c r="E26" i="1"/>
  <c r="R25" i="1"/>
  <c r="E25" i="1"/>
  <c r="R24" i="1"/>
  <c r="E24" i="1"/>
  <c r="D24" i="1"/>
  <c r="R23" i="1"/>
  <c r="E23" i="1"/>
  <c r="D23" i="1"/>
  <c r="R22" i="1"/>
  <c r="E22" i="1"/>
  <c r="D22" i="1"/>
  <c r="R21" i="1"/>
  <c r="E21" i="1"/>
  <c r="D21" i="1"/>
  <c r="R20" i="1"/>
  <c r="E20" i="1"/>
  <c r="F19" i="1"/>
  <c r="R19" i="1" s="1"/>
  <c r="R18" i="1"/>
  <c r="E18" i="1"/>
  <c r="S18" i="1" s="1"/>
  <c r="D18" i="1"/>
  <c r="R17" i="1"/>
  <c r="S17" i="1" s="1"/>
  <c r="R16" i="1"/>
  <c r="S16" i="1" s="1"/>
  <c r="H15" i="1"/>
  <c r="D15" i="1"/>
  <c r="S27" i="1" l="1"/>
  <c r="S31" i="1"/>
  <c r="S33" i="1"/>
  <c r="S37" i="1"/>
  <c r="S62" i="1"/>
  <c r="S26" i="1"/>
  <c r="S50" i="1"/>
  <c r="E56" i="1"/>
  <c r="S56" i="1" s="1"/>
  <c r="R58" i="1"/>
  <c r="S58" i="1" s="1"/>
  <c r="D19" i="1"/>
  <c r="D81" i="1" s="1"/>
  <c r="S70" i="1"/>
  <c r="S35" i="1"/>
  <c r="S39" i="1"/>
  <c r="S45" i="1"/>
  <c r="S30" i="1"/>
  <c r="S40" i="1"/>
  <c r="S42" i="1"/>
  <c r="S32" i="1"/>
  <c r="S23" i="1"/>
  <c r="S21" i="1"/>
  <c r="I81" i="1"/>
  <c r="E19" i="1"/>
  <c r="S19" i="1" s="1"/>
  <c r="S22" i="1"/>
  <c r="S25" i="1"/>
  <c r="S28" i="1"/>
  <c r="R41" i="1"/>
  <c r="S41" i="1" s="1"/>
  <c r="S43" i="1"/>
  <c r="E55" i="1"/>
  <c r="S55" i="1" s="1"/>
  <c r="R57" i="1"/>
  <c r="S57" i="1" s="1"/>
  <c r="S69" i="1"/>
  <c r="S76" i="1"/>
  <c r="F81" i="1"/>
  <c r="S20" i="1"/>
  <c r="S24" i="1"/>
  <c r="S29" i="1"/>
  <c r="S38" i="1"/>
  <c r="S44" i="1"/>
  <c r="S65" i="1"/>
  <c r="S67" i="1"/>
  <c r="S78" i="1"/>
  <c r="E80" i="1"/>
  <c r="R80" i="1"/>
  <c r="H81" i="1"/>
  <c r="R15" i="1"/>
  <c r="S34" i="1"/>
  <c r="S80" i="1" l="1"/>
  <c r="R81" i="1"/>
  <c r="E15" i="1"/>
  <c r="S15" i="1" l="1"/>
  <c r="S81" i="1" s="1"/>
  <c r="E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S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lo q no se ha trasnferido a la comuna</t>
        </r>
      </text>
    </comment>
  </commentList>
</comments>
</file>

<file path=xl/sharedStrings.xml><?xml version="1.0" encoding="utf-8"?>
<sst xmlns="http://schemas.openxmlformats.org/spreadsheetml/2006/main" count="131" uniqueCount="102">
  <si>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</si>
  <si>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</si>
  <si>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</si>
  <si>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</si>
  <si>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</si>
  <si>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</si>
  <si>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QUILLOTA</t>
  </si>
  <si>
    <t>Rut: 69.260.400-8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</si>
  <si>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</si>
  <si>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</si>
  <si>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</si>
  <si>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</si>
  <si>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</si>
  <si>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</si>
  <si>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</si>
  <si>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</si>
  <si>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</si>
  <si>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</si>
  <si>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</si>
  <si>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</si>
  <si>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</si>
  <si>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</si>
  <si>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</si>
  <si>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</si>
  <si>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</si>
  <si>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</si>
  <si>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</si>
  <si>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</si>
  <si>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</si>
  <si>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</si>
  <si>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</si>
  <si>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</si>
  <si>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</si>
  <si>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</si>
  <si>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</si>
  <si>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</si>
  <si>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</si>
  <si>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</si>
  <si>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</si>
  <si>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</si>
  <si>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</si>
  <si>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</si>
  <si>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</si>
  <si>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</si>
  <si>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</si>
  <si>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</si>
  <si>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</si>
  <si>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</si>
  <si>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</si>
  <si>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</si>
  <si>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</si>
  <si>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</si>
  <si>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</si>
  <si>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</si>
  <si>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1381-1378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</si>
  <si>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</si>
  <si>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</si>
  <si>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</si>
  <si>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</si>
  <si>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</si>
  <si>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</si>
  <si>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</si>
  <si>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</si>
  <si>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</si>
  <si>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</si>
  <si>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</si>
  <si>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C I  Refuerzo Influencia Vacunación Valentina</t>
  </si>
  <si>
    <t>Salud Oral 06 Años</t>
  </si>
  <si>
    <t>Odontologico 60 Años ( Adulto)</t>
  </si>
  <si>
    <t xml:space="preserve"> Cecosf</t>
  </si>
  <si>
    <t>(Nuevo) Niños 4° Medio</t>
  </si>
  <si>
    <t>Hombres Escasos Recursos (HER)</t>
  </si>
  <si>
    <t>Odontologia Domiciliaria</t>
  </si>
  <si>
    <t>Mas Sonrisa</t>
  </si>
  <si>
    <t>Sembrando Sonrisas</t>
  </si>
  <si>
    <t>Salud Mental Infantil PASMI</t>
  </si>
  <si>
    <t>Adolescentes</t>
  </si>
  <si>
    <t>Rehabilitacion Integral</t>
  </si>
  <si>
    <t>Estimulo CESFAM MAIS</t>
  </si>
  <si>
    <t>Acompañamiento Niños Riesgo Social</t>
  </si>
  <si>
    <t>Capacitacion Y Formaciòn APS</t>
  </si>
  <si>
    <t>Adultos Atovalentes</t>
  </si>
  <si>
    <t>Imágenes Diagnosticas</t>
  </si>
  <si>
    <t>Piloto Salud Escolar</t>
  </si>
  <si>
    <t xml:space="preserve">Vacunacion Antiinfluenza AGLReferente Valentina </t>
  </si>
  <si>
    <t>Vida Sana</t>
  </si>
  <si>
    <t>1875-3979 ADD</t>
  </si>
  <si>
    <t>Apoyo a la Gestion Digitadres</t>
  </si>
  <si>
    <t>Refuerzo Equipo Salud Enfermedades Respiratorias Sapu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</si>
  <si>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</si>
  <si>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</si>
  <si>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</si>
  <si>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</si>
  <si>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 xml:space="preserve">Fondo Farmacia Enfermedades Cronicas </t>
  </si>
  <si>
    <t>TR 28</t>
  </si>
  <si>
    <t>Fondo Farmacia Enfermedades Cronicas 2018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</si>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</sst>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right" vertical="center"/>
    </xf>
    <xf numFmtId="165" fontId="19" fillId="0" borderId="8" xfId="1" applyNumberFormat="1" applyFont="1" applyFill="1" applyBorder="1"/>
    <xf numFmtId="165" fontId="19" fillId="0" borderId="7" xfId="1" applyNumberFormat="1" applyFont="1" applyFill="1" applyBorder="1"/>
    <xf numFmtId="165" fontId="19" fillId="2" borderId="8" xfId="1" applyNumberFormat="1" applyFont="1" applyFill="1" applyBorder="1"/>
    <xf numFmtId="165" fontId="19" fillId="5" borderId="8" xfId="1" applyNumberFormat="1" applyFont="1" applyFill="1" applyBorder="1"/>
    <xf numFmtId="165" fontId="17" fillId="2" borderId="0" xfId="0" applyNumberFormat="1" applyFont="1" applyFill="1"/>
    <xf numFmtId="165" fontId="18" fillId="0" borderId="9" xfId="2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/>
    <xf numFmtId="165" fontId="19" fillId="0" borderId="10" xfId="1" applyNumberFormat="1" applyFont="1" applyFill="1" applyBorder="1"/>
    <xf numFmtId="165" fontId="19" fillId="2" borderId="11" xfId="1" applyNumberFormat="1" applyFont="1" applyFill="1" applyBorder="1"/>
    <xf numFmtId="165" fontId="19" fillId="5" borderId="11" xfId="1" applyNumberFormat="1" applyFont="1" applyFill="1" applyBorder="1"/>
    <xf numFmtId="165" fontId="21" fillId="0" borderId="9" xfId="2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165" fontId="19" fillId="0" borderId="11" xfId="0" applyNumberFormat="1" applyFont="1" applyFill="1" applyBorder="1"/>
    <xf numFmtId="0" fontId="17" fillId="2" borderId="0" xfId="0" applyFont="1" applyFill="1" applyBorder="1"/>
    <xf numFmtId="0" fontId="17" fillId="0" borderId="0" xfId="0" applyFont="1" applyFill="1" applyBorder="1"/>
    <xf numFmtId="165" fontId="23" fillId="2" borderId="0" xfId="1" applyNumberFormat="1" applyFont="1" applyFill="1" applyBorder="1"/>
    <xf numFmtId="165" fontId="23" fillId="2" borderId="12" xfId="1" applyNumberFormat="1" applyFont="1" applyFill="1" applyBorder="1"/>
    <xf numFmtId="165" fontId="23" fillId="2" borderId="13" xfId="1" applyNumberFormat="1" applyFont="1" applyFill="1" applyBorder="1"/>
    <xf numFmtId="166" fontId="16" fillId="2" borderId="0" xfId="1" applyNumberFormat="1" applyFont="1" applyFill="1" applyBorder="1"/>
    <xf numFmtId="165" fontId="18" fillId="0" borderId="9" xfId="2" applyNumberFormat="1" applyFont="1" applyFill="1" applyBorder="1" applyAlignment="1">
      <alignment vertical="center" wrapText="1"/>
    </xf>
    <xf numFmtId="165" fontId="18" fillId="0" borderId="14" xfId="2" applyNumberFormat="1" applyFont="1" applyFill="1" applyBorder="1" applyAlignment="1">
      <alignment vertical="center" wrapText="1"/>
    </xf>
    <xf numFmtId="165" fontId="18" fillId="0" borderId="6" xfId="2" applyNumberFormat="1" applyFont="1" applyFill="1" applyBorder="1" applyAlignment="1">
      <alignment vertical="center" wrapText="1"/>
    </xf>
    <xf numFmtId="165" fontId="18" fillId="0" borderId="15" xfId="2" applyNumberFormat="1" applyFont="1" applyFill="1" applyBorder="1" applyAlignment="1">
      <alignment vertical="center" wrapText="1"/>
    </xf>
    <xf numFmtId="3" fontId="24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16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6" fontId="17" fillId="2" borderId="0" xfId="1" applyNumberFormat="1" applyFont="1" applyFill="1" applyBorder="1"/>
    <xf numFmtId="165" fontId="17" fillId="2" borderId="0" xfId="0" applyNumberFormat="1" applyFont="1" applyFill="1" applyBorder="1"/>
    <xf numFmtId="0" fontId="17" fillId="2" borderId="5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3" fontId="25" fillId="2" borderId="0" xfId="2" applyNumberFormat="1" applyFont="1" applyFill="1" applyBorder="1" applyAlignment="1">
      <alignment horizontal="left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165" fontId="23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94"/>
  <sheetViews>
    <sheetView tabSelected="1" zoomScale="60" zoomScaleNormal="60" workbookViewId="0">
      <selection activeCell="A99" sqref="A99"/>
    </sheetView>
  </sheetViews>
  <sheetFormatPr baseColWidth="10" defaultColWidth="76.85546875" defaultRowHeight="15" x14ac:dyDescent="0.25"/>
  <cols>
    <col min="1" max="1" width="7.28515625" style="6" customWidth="1"/>
    <col min="2" max="2" width="51" style="30" customWidth="1"/>
    <col min="3" max="3" width="20.7109375" style="30" customWidth="1"/>
    <col min="4" max="4" width="30" style="88" customWidth="1"/>
    <col min="5" max="5" width="37" style="30" bestFit="1" customWidth="1"/>
    <col min="6" max="7" width="24.140625" style="30" hidden="1" customWidth="1"/>
    <col min="8" max="9" width="27.7109375" style="30" hidden="1" customWidth="1"/>
    <col min="10" max="10" width="25.42578125" style="30" hidden="1" customWidth="1"/>
    <col min="11" max="11" width="24.85546875" style="30" customWidth="1"/>
    <col min="12" max="12" width="24.5703125" style="30" customWidth="1"/>
    <col min="13" max="13" width="29.5703125" style="30" bestFit="1" customWidth="1"/>
    <col min="14" max="16" width="22.7109375" style="30" hidden="1" customWidth="1"/>
    <col min="17" max="17" width="6.85546875" style="30" hidden="1" customWidth="1"/>
    <col min="18" max="18" width="27" style="30" bestFit="1" customWidth="1"/>
    <col min="19" max="19" width="28.42578125" style="30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74" width="11.42578125" style="6" customWidth="1"/>
    <col min="75" max="230" width="11.42578125" style="30" customWidth="1"/>
    <col min="231" max="233" width="7.28515625" style="30" customWidth="1"/>
    <col min="234" max="234" width="0" style="30" hidden="1" customWidth="1"/>
    <col min="235" max="235" width="7.28515625" style="30" customWidth="1"/>
    <col min="236" max="236" width="66.140625" style="30" customWidth="1"/>
    <col min="237" max="237" width="0" style="30" hidden="1" customWidth="1"/>
    <col min="238" max="238" width="28" style="30" customWidth="1"/>
    <col min="239" max="239" width="32.140625" style="30" customWidth="1"/>
    <col min="240" max="240" width="39.85546875" style="30" bestFit="1" customWidth="1"/>
    <col min="241" max="241" width="0" style="30" hidden="1" customWidth="1"/>
    <col min="242" max="242" width="7.28515625" style="30" customWidth="1"/>
    <col min="243" max="243" width="0" style="30" hidden="1" customWidth="1"/>
    <col min="244" max="244" width="7.28515625" style="30" customWidth="1"/>
    <col min="245" max="245" width="59.5703125" style="30" customWidth="1"/>
    <col min="246" max="246" width="0" style="30" hidden="1" customWidth="1"/>
    <col min="247" max="247" width="23.85546875" style="30" customWidth="1"/>
    <col min="248" max="248" width="27.42578125" style="30" customWidth="1"/>
    <col min="249" max="249" width="28" style="30" customWidth="1"/>
    <col min="250" max="252" width="0" style="30" hidden="1" customWidth="1"/>
    <col min="253" max="253" width="7.28515625" style="30" customWidth="1"/>
    <col min="254" max="254" width="6.140625" style="30" bestFit="1" customWidth="1"/>
    <col min="255" max="255" width="76.85546875" style="30"/>
    <col min="256" max="256" width="7.28515625" style="30" customWidth="1"/>
    <col min="257" max="257" width="6.140625" style="30" bestFit="1" customWidth="1"/>
    <col min="258" max="258" width="78" style="30" customWidth="1"/>
    <col min="259" max="259" width="20.7109375" style="30" customWidth="1"/>
    <col min="260" max="260" width="26" style="30" customWidth="1"/>
    <col min="261" max="261" width="37" style="30" bestFit="1" customWidth="1"/>
    <col min="262" max="270" width="0" style="30" hidden="1" customWidth="1"/>
    <col min="271" max="273" width="22.7109375" style="30" bestFit="1" customWidth="1"/>
    <col min="274" max="274" width="25.28515625" style="30" bestFit="1" customWidth="1"/>
    <col min="275" max="275" width="21" style="30" bestFit="1" customWidth="1"/>
    <col min="276" max="276" width="8.28515625" style="30" customWidth="1"/>
    <col min="277" max="277" width="19" style="30" bestFit="1" customWidth="1"/>
    <col min="278" max="278" width="20.5703125" style="30" bestFit="1" customWidth="1"/>
    <col min="279" max="279" width="19" style="30" customWidth="1"/>
    <col min="280" max="486" width="11.42578125" style="30" customWidth="1"/>
    <col min="487" max="489" width="7.28515625" style="30" customWidth="1"/>
    <col min="490" max="490" width="0" style="30" hidden="1" customWidth="1"/>
    <col min="491" max="491" width="7.28515625" style="30" customWidth="1"/>
    <col min="492" max="492" width="66.140625" style="30" customWidth="1"/>
    <col min="493" max="493" width="0" style="30" hidden="1" customWidth="1"/>
    <col min="494" max="494" width="28" style="30" customWidth="1"/>
    <col min="495" max="495" width="32.140625" style="30" customWidth="1"/>
    <col min="496" max="496" width="39.85546875" style="30" bestFit="1" customWidth="1"/>
    <col min="497" max="497" width="0" style="30" hidden="1" customWidth="1"/>
    <col min="498" max="498" width="7.28515625" style="30" customWidth="1"/>
    <col min="499" max="499" width="0" style="30" hidden="1" customWidth="1"/>
    <col min="500" max="500" width="7.28515625" style="30" customWidth="1"/>
    <col min="501" max="501" width="59.5703125" style="30" customWidth="1"/>
    <col min="502" max="502" width="0" style="30" hidden="1" customWidth="1"/>
    <col min="503" max="503" width="23.85546875" style="30" customWidth="1"/>
    <col min="504" max="504" width="27.42578125" style="30" customWidth="1"/>
    <col min="505" max="505" width="28" style="30" customWidth="1"/>
    <col min="506" max="508" width="0" style="30" hidden="1" customWidth="1"/>
    <col min="509" max="509" width="7.28515625" style="30" customWidth="1"/>
    <col min="510" max="510" width="6.140625" style="30" bestFit="1" customWidth="1"/>
    <col min="511" max="511" width="76.85546875" style="30"/>
    <col min="512" max="512" width="7.28515625" style="30" customWidth="1"/>
    <col min="513" max="513" width="6.140625" style="30" bestFit="1" customWidth="1"/>
    <col min="514" max="514" width="78" style="30" customWidth="1"/>
    <col min="515" max="515" width="20.7109375" style="30" customWidth="1"/>
    <col min="516" max="516" width="26" style="30" customWidth="1"/>
    <col min="517" max="517" width="37" style="30" bestFit="1" customWidth="1"/>
    <col min="518" max="526" width="0" style="30" hidden="1" customWidth="1"/>
    <col min="527" max="529" width="22.7109375" style="30" bestFit="1" customWidth="1"/>
    <col min="530" max="530" width="25.28515625" style="30" bestFit="1" customWidth="1"/>
    <col min="531" max="531" width="21" style="30" bestFit="1" customWidth="1"/>
    <col min="532" max="532" width="8.28515625" style="30" customWidth="1"/>
    <col min="533" max="533" width="19" style="30" bestFit="1" customWidth="1"/>
    <col min="534" max="534" width="20.5703125" style="30" bestFit="1" customWidth="1"/>
    <col min="535" max="535" width="19" style="30" customWidth="1"/>
    <col min="536" max="742" width="11.42578125" style="30" customWidth="1"/>
    <col min="743" max="745" width="7.28515625" style="30" customWidth="1"/>
    <col min="746" max="746" width="0" style="30" hidden="1" customWidth="1"/>
    <col min="747" max="747" width="7.28515625" style="30" customWidth="1"/>
    <col min="748" max="748" width="66.140625" style="30" customWidth="1"/>
    <col min="749" max="749" width="0" style="30" hidden="1" customWidth="1"/>
    <col min="750" max="750" width="28" style="30" customWidth="1"/>
    <col min="751" max="751" width="32.140625" style="30" customWidth="1"/>
    <col min="752" max="752" width="39.85546875" style="30" bestFit="1" customWidth="1"/>
    <col min="753" max="753" width="0" style="30" hidden="1" customWidth="1"/>
    <col min="754" max="754" width="7.28515625" style="30" customWidth="1"/>
    <col min="755" max="755" width="0" style="30" hidden="1" customWidth="1"/>
    <col min="756" max="756" width="7.28515625" style="30" customWidth="1"/>
    <col min="757" max="757" width="59.5703125" style="30" customWidth="1"/>
    <col min="758" max="758" width="0" style="30" hidden="1" customWidth="1"/>
    <col min="759" max="759" width="23.85546875" style="30" customWidth="1"/>
    <col min="760" max="760" width="27.42578125" style="30" customWidth="1"/>
    <col min="761" max="761" width="28" style="30" customWidth="1"/>
    <col min="762" max="764" width="0" style="30" hidden="1" customWidth="1"/>
    <col min="765" max="765" width="7.28515625" style="30" customWidth="1"/>
    <col min="766" max="766" width="6.140625" style="30" bestFit="1" customWidth="1"/>
    <col min="767" max="767" width="76.85546875" style="30"/>
    <col min="768" max="768" width="7.28515625" style="30" customWidth="1"/>
    <col min="769" max="769" width="6.140625" style="30" bestFit="1" customWidth="1"/>
    <col min="770" max="770" width="78" style="30" customWidth="1"/>
    <col min="771" max="771" width="20.7109375" style="30" customWidth="1"/>
    <col min="772" max="772" width="26" style="30" customWidth="1"/>
    <col min="773" max="773" width="37" style="30" bestFit="1" customWidth="1"/>
    <col min="774" max="782" width="0" style="30" hidden="1" customWidth="1"/>
    <col min="783" max="785" width="22.7109375" style="30" bestFit="1" customWidth="1"/>
    <col min="786" max="786" width="25.28515625" style="30" bestFit="1" customWidth="1"/>
    <col min="787" max="787" width="21" style="30" bestFit="1" customWidth="1"/>
    <col min="788" max="788" width="8.28515625" style="30" customWidth="1"/>
    <col min="789" max="789" width="19" style="30" bestFit="1" customWidth="1"/>
    <col min="790" max="790" width="20.5703125" style="30" bestFit="1" customWidth="1"/>
    <col min="791" max="791" width="19" style="30" customWidth="1"/>
    <col min="792" max="998" width="11.42578125" style="30" customWidth="1"/>
    <col min="999" max="1001" width="7.28515625" style="30" customWidth="1"/>
    <col min="1002" max="1002" width="0" style="30" hidden="1" customWidth="1"/>
    <col min="1003" max="1003" width="7.28515625" style="30" customWidth="1"/>
    <col min="1004" max="1004" width="66.140625" style="30" customWidth="1"/>
    <col min="1005" max="1005" width="0" style="30" hidden="1" customWidth="1"/>
    <col min="1006" max="1006" width="28" style="30" customWidth="1"/>
    <col min="1007" max="1007" width="32.140625" style="30" customWidth="1"/>
    <col min="1008" max="1008" width="39.85546875" style="30" bestFit="1" customWidth="1"/>
    <col min="1009" max="1009" width="0" style="30" hidden="1" customWidth="1"/>
    <col min="1010" max="1010" width="7.28515625" style="30" customWidth="1"/>
    <col min="1011" max="1011" width="0" style="30" hidden="1" customWidth="1"/>
    <col min="1012" max="1012" width="7.28515625" style="30" customWidth="1"/>
    <col min="1013" max="1013" width="59.5703125" style="30" customWidth="1"/>
    <col min="1014" max="1014" width="0" style="30" hidden="1" customWidth="1"/>
    <col min="1015" max="1015" width="23.85546875" style="30" customWidth="1"/>
    <col min="1016" max="1016" width="27.42578125" style="30" customWidth="1"/>
    <col min="1017" max="1017" width="28" style="30" customWidth="1"/>
    <col min="1018" max="1020" width="0" style="30" hidden="1" customWidth="1"/>
    <col min="1021" max="1021" width="7.28515625" style="30" customWidth="1"/>
    <col min="1022" max="1022" width="6.140625" style="30" bestFit="1" customWidth="1"/>
    <col min="1023" max="1023" width="76.85546875" style="30"/>
    <col min="1024" max="1024" width="7.28515625" style="30" customWidth="1"/>
    <col min="1025" max="1025" width="6.140625" style="30" bestFit="1" customWidth="1"/>
    <col min="1026" max="1026" width="78" style="30" customWidth="1"/>
    <col min="1027" max="1027" width="20.7109375" style="30" customWidth="1"/>
    <col min="1028" max="1028" width="26" style="30" customWidth="1"/>
    <col min="1029" max="1029" width="37" style="30" bestFit="1" customWidth="1"/>
    <col min="1030" max="1038" width="0" style="30" hidden="1" customWidth="1"/>
    <col min="1039" max="1041" width="22.7109375" style="30" bestFit="1" customWidth="1"/>
    <col min="1042" max="1042" width="25.28515625" style="30" bestFit="1" customWidth="1"/>
    <col min="1043" max="1043" width="21" style="30" bestFit="1" customWidth="1"/>
    <col min="1044" max="1044" width="8.28515625" style="30" customWidth="1"/>
    <col min="1045" max="1045" width="19" style="30" bestFit="1" customWidth="1"/>
    <col min="1046" max="1046" width="20.5703125" style="30" bestFit="1" customWidth="1"/>
    <col min="1047" max="1047" width="19" style="30" customWidth="1"/>
    <col min="1048" max="1254" width="11.42578125" style="30" customWidth="1"/>
    <col min="1255" max="1257" width="7.28515625" style="30" customWidth="1"/>
    <col min="1258" max="1258" width="0" style="30" hidden="1" customWidth="1"/>
    <col min="1259" max="1259" width="7.28515625" style="30" customWidth="1"/>
    <col min="1260" max="1260" width="66.140625" style="30" customWidth="1"/>
    <col min="1261" max="1261" width="0" style="30" hidden="1" customWidth="1"/>
    <col min="1262" max="1262" width="28" style="30" customWidth="1"/>
    <col min="1263" max="1263" width="32.140625" style="30" customWidth="1"/>
    <col min="1264" max="1264" width="39.85546875" style="30" bestFit="1" customWidth="1"/>
    <col min="1265" max="1265" width="0" style="30" hidden="1" customWidth="1"/>
    <col min="1266" max="1266" width="7.28515625" style="30" customWidth="1"/>
    <col min="1267" max="1267" width="0" style="30" hidden="1" customWidth="1"/>
    <col min="1268" max="1268" width="7.28515625" style="30" customWidth="1"/>
    <col min="1269" max="1269" width="59.5703125" style="30" customWidth="1"/>
    <col min="1270" max="1270" width="0" style="30" hidden="1" customWidth="1"/>
    <col min="1271" max="1271" width="23.85546875" style="30" customWidth="1"/>
    <col min="1272" max="1272" width="27.42578125" style="30" customWidth="1"/>
    <col min="1273" max="1273" width="28" style="30" customWidth="1"/>
    <col min="1274" max="1276" width="0" style="30" hidden="1" customWidth="1"/>
    <col min="1277" max="1277" width="7.28515625" style="30" customWidth="1"/>
    <col min="1278" max="1278" width="6.140625" style="30" bestFit="1" customWidth="1"/>
    <col min="1279" max="1279" width="76.85546875" style="30"/>
    <col min="1280" max="1280" width="7.28515625" style="30" customWidth="1"/>
    <col min="1281" max="1281" width="6.140625" style="30" bestFit="1" customWidth="1"/>
    <col min="1282" max="1282" width="78" style="30" customWidth="1"/>
    <col min="1283" max="1283" width="20.7109375" style="30" customWidth="1"/>
    <col min="1284" max="1284" width="26" style="30" customWidth="1"/>
    <col min="1285" max="1285" width="37" style="30" bestFit="1" customWidth="1"/>
    <col min="1286" max="1294" width="0" style="30" hidden="1" customWidth="1"/>
    <col min="1295" max="1297" width="22.7109375" style="30" bestFit="1" customWidth="1"/>
    <col min="1298" max="1298" width="25.28515625" style="30" bestFit="1" customWidth="1"/>
    <col min="1299" max="1299" width="21" style="30" bestFit="1" customWidth="1"/>
    <col min="1300" max="1300" width="8.28515625" style="30" customWidth="1"/>
    <col min="1301" max="1301" width="19" style="30" bestFit="1" customWidth="1"/>
    <col min="1302" max="1302" width="20.5703125" style="30" bestFit="1" customWidth="1"/>
    <col min="1303" max="1303" width="19" style="30" customWidth="1"/>
    <col min="1304" max="1510" width="11.42578125" style="30" customWidth="1"/>
    <col min="1511" max="1513" width="7.28515625" style="30" customWidth="1"/>
    <col min="1514" max="1514" width="0" style="30" hidden="1" customWidth="1"/>
    <col min="1515" max="1515" width="7.28515625" style="30" customWidth="1"/>
    <col min="1516" max="1516" width="66.140625" style="30" customWidth="1"/>
    <col min="1517" max="1517" width="0" style="30" hidden="1" customWidth="1"/>
    <col min="1518" max="1518" width="28" style="30" customWidth="1"/>
    <col min="1519" max="1519" width="32.140625" style="30" customWidth="1"/>
    <col min="1520" max="1520" width="39.85546875" style="30" bestFit="1" customWidth="1"/>
    <col min="1521" max="1521" width="0" style="30" hidden="1" customWidth="1"/>
    <col min="1522" max="1522" width="7.28515625" style="30" customWidth="1"/>
    <col min="1523" max="1523" width="0" style="30" hidden="1" customWidth="1"/>
    <col min="1524" max="1524" width="7.28515625" style="30" customWidth="1"/>
    <col min="1525" max="1525" width="59.5703125" style="30" customWidth="1"/>
    <col min="1526" max="1526" width="0" style="30" hidden="1" customWidth="1"/>
    <col min="1527" max="1527" width="23.85546875" style="30" customWidth="1"/>
    <col min="1528" max="1528" width="27.42578125" style="30" customWidth="1"/>
    <col min="1529" max="1529" width="28" style="30" customWidth="1"/>
    <col min="1530" max="1532" width="0" style="30" hidden="1" customWidth="1"/>
    <col min="1533" max="1533" width="7.28515625" style="30" customWidth="1"/>
    <col min="1534" max="1534" width="6.140625" style="30" bestFit="1" customWidth="1"/>
    <col min="1535" max="1535" width="76.85546875" style="30"/>
    <col min="1536" max="1536" width="7.28515625" style="30" customWidth="1"/>
    <col min="1537" max="1537" width="6.140625" style="30" bestFit="1" customWidth="1"/>
    <col min="1538" max="1538" width="78" style="30" customWidth="1"/>
    <col min="1539" max="1539" width="20.7109375" style="30" customWidth="1"/>
    <col min="1540" max="1540" width="26" style="30" customWidth="1"/>
    <col min="1541" max="1541" width="37" style="30" bestFit="1" customWidth="1"/>
    <col min="1542" max="1550" width="0" style="30" hidden="1" customWidth="1"/>
    <col min="1551" max="1553" width="22.7109375" style="30" bestFit="1" customWidth="1"/>
    <col min="1554" max="1554" width="25.28515625" style="30" bestFit="1" customWidth="1"/>
    <col min="1555" max="1555" width="21" style="30" bestFit="1" customWidth="1"/>
    <col min="1556" max="1556" width="8.28515625" style="30" customWidth="1"/>
    <col min="1557" max="1557" width="19" style="30" bestFit="1" customWidth="1"/>
    <col min="1558" max="1558" width="20.5703125" style="30" bestFit="1" customWidth="1"/>
    <col min="1559" max="1559" width="19" style="30" customWidth="1"/>
    <col min="1560" max="1766" width="11.42578125" style="30" customWidth="1"/>
    <col min="1767" max="1769" width="7.28515625" style="30" customWidth="1"/>
    <col min="1770" max="1770" width="0" style="30" hidden="1" customWidth="1"/>
    <col min="1771" max="1771" width="7.28515625" style="30" customWidth="1"/>
    <col min="1772" max="1772" width="66.140625" style="30" customWidth="1"/>
    <col min="1773" max="1773" width="0" style="30" hidden="1" customWidth="1"/>
    <col min="1774" max="1774" width="28" style="30" customWidth="1"/>
    <col min="1775" max="1775" width="32.140625" style="30" customWidth="1"/>
    <col min="1776" max="1776" width="39.85546875" style="30" bestFit="1" customWidth="1"/>
    <col min="1777" max="1777" width="0" style="30" hidden="1" customWidth="1"/>
    <col min="1778" max="1778" width="7.28515625" style="30" customWidth="1"/>
    <col min="1779" max="1779" width="0" style="30" hidden="1" customWidth="1"/>
    <col min="1780" max="1780" width="7.28515625" style="30" customWidth="1"/>
    <col min="1781" max="1781" width="59.5703125" style="30" customWidth="1"/>
    <col min="1782" max="1782" width="0" style="30" hidden="1" customWidth="1"/>
    <col min="1783" max="1783" width="23.85546875" style="30" customWidth="1"/>
    <col min="1784" max="1784" width="27.42578125" style="30" customWidth="1"/>
    <col min="1785" max="1785" width="28" style="30" customWidth="1"/>
    <col min="1786" max="1788" width="0" style="30" hidden="1" customWidth="1"/>
    <col min="1789" max="1789" width="7.28515625" style="30" customWidth="1"/>
    <col min="1790" max="1790" width="6.140625" style="30" bestFit="1" customWidth="1"/>
    <col min="1791" max="1791" width="76.85546875" style="30"/>
    <col min="1792" max="1792" width="7.28515625" style="30" customWidth="1"/>
    <col min="1793" max="1793" width="6.140625" style="30" bestFit="1" customWidth="1"/>
    <col min="1794" max="1794" width="78" style="30" customWidth="1"/>
    <col min="1795" max="1795" width="20.7109375" style="30" customWidth="1"/>
    <col min="1796" max="1796" width="26" style="30" customWidth="1"/>
    <col min="1797" max="1797" width="37" style="30" bestFit="1" customWidth="1"/>
    <col min="1798" max="1806" width="0" style="30" hidden="1" customWidth="1"/>
    <col min="1807" max="1809" width="22.7109375" style="30" bestFit="1" customWidth="1"/>
    <col min="1810" max="1810" width="25.28515625" style="30" bestFit="1" customWidth="1"/>
    <col min="1811" max="1811" width="21" style="30" bestFit="1" customWidth="1"/>
    <col min="1812" max="1812" width="8.28515625" style="30" customWidth="1"/>
    <col min="1813" max="1813" width="19" style="30" bestFit="1" customWidth="1"/>
    <col min="1814" max="1814" width="20.5703125" style="30" bestFit="1" customWidth="1"/>
    <col min="1815" max="1815" width="19" style="30" customWidth="1"/>
    <col min="1816" max="2022" width="11.42578125" style="30" customWidth="1"/>
    <col min="2023" max="2025" width="7.28515625" style="30" customWidth="1"/>
    <col min="2026" max="2026" width="0" style="30" hidden="1" customWidth="1"/>
    <col min="2027" max="2027" width="7.28515625" style="30" customWidth="1"/>
    <col min="2028" max="2028" width="66.140625" style="30" customWidth="1"/>
    <col min="2029" max="2029" width="0" style="30" hidden="1" customWidth="1"/>
    <col min="2030" max="2030" width="28" style="30" customWidth="1"/>
    <col min="2031" max="2031" width="32.140625" style="30" customWidth="1"/>
    <col min="2032" max="2032" width="39.85546875" style="30" bestFit="1" customWidth="1"/>
    <col min="2033" max="2033" width="0" style="30" hidden="1" customWidth="1"/>
    <col min="2034" max="2034" width="7.28515625" style="30" customWidth="1"/>
    <col min="2035" max="2035" width="0" style="30" hidden="1" customWidth="1"/>
    <col min="2036" max="2036" width="7.28515625" style="30" customWidth="1"/>
    <col min="2037" max="2037" width="59.5703125" style="30" customWidth="1"/>
    <col min="2038" max="2038" width="0" style="30" hidden="1" customWidth="1"/>
    <col min="2039" max="2039" width="23.85546875" style="30" customWidth="1"/>
    <col min="2040" max="2040" width="27.42578125" style="30" customWidth="1"/>
    <col min="2041" max="2041" width="28" style="30" customWidth="1"/>
    <col min="2042" max="2044" width="0" style="30" hidden="1" customWidth="1"/>
    <col min="2045" max="2045" width="7.28515625" style="30" customWidth="1"/>
    <col min="2046" max="2046" width="6.140625" style="30" bestFit="1" customWidth="1"/>
    <col min="2047" max="2047" width="76.85546875" style="30"/>
    <col min="2048" max="2048" width="7.28515625" style="30" customWidth="1"/>
    <col min="2049" max="2049" width="6.140625" style="30" bestFit="1" customWidth="1"/>
    <col min="2050" max="2050" width="78" style="30" customWidth="1"/>
    <col min="2051" max="2051" width="20.7109375" style="30" customWidth="1"/>
    <col min="2052" max="2052" width="26" style="30" customWidth="1"/>
    <col min="2053" max="2053" width="37" style="30" bestFit="1" customWidth="1"/>
    <col min="2054" max="2062" width="0" style="30" hidden="1" customWidth="1"/>
    <col min="2063" max="2065" width="22.7109375" style="30" bestFit="1" customWidth="1"/>
    <col min="2066" max="2066" width="25.28515625" style="30" bestFit="1" customWidth="1"/>
    <col min="2067" max="2067" width="21" style="30" bestFit="1" customWidth="1"/>
    <col min="2068" max="2068" width="8.28515625" style="30" customWidth="1"/>
    <col min="2069" max="2069" width="19" style="30" bestFit="1" customWidth="1"/>
    <col min="2070" max="2070" width="20.5703125" style="30" bestFit="1" customWidth="1"/>
    <col min="2071" max="2071" width="19" style="30" customWidth="1"/>
    <col min="2072" max="2278" width="11.42578125" style="30" customWidth="1"/>
    <col min="2279" max="2281" width="7.28515625" style="30" customWidth="1"/>
    <col min="2282" max="2282" width="0" style="30" hidden="1" customWidth="1"/>
    <col min="2283" max="2283" width="7.28515625" style="30" customWidth="1"/>
    <col min="2284" max="2284" width="66.140625" style="30" customWidth="1"/>
    <col min="2285" max="2285" width="0" style="30" hidden="1" customWidth="1"/>
    <col min="2286" max="2286" width="28" style="30" customWidth="1"/>
    <col min="2287" max="2287" width="32.140625" style="30" customWidth="1"/>
    <col min="2288" max="2288" width="39.85546875" style="30" bestFit="1" customWidth="1"/>
    <col min="2289" max="2289" width="0" style="30" hidden="1" customWidth="1"/>
    <col min="2290" max="2290" width="7.28515625" style="30" customWidth="1"/>
    <col min="2291" max="2291" width="0" style="30" hidden="1" customWidth="1"/>
    <col min="2292" max="2292" width="7.28515625" style="30" customWidth="1"/>
    <col min="2293" max="2293" width="59.5703125" style="30" customWidth="1"/>
    <col min="2294" max="2294" width="0" style="30" hidden="1" customWidth="1"/>
    <col min="2295" max="2295" width="23.85546875" style="30" customWidth="1"/>
    <col min="2296" max="2296" width="27.42578125" style="30" customWidth="1"/>
    <col min="2297" max="2297" width="28" style="30" customWidth="1"/>
    <col min="2298" max="2300" width="0" style="30" hidden="1" customWidth="1"/>
    <col min="2301" max="2301" width="7.28515625" style="30" customWidth="1"/>
    <col min="2302" max="2302" width="6.140625" style="30" bestFit="1" customWidth="1"/>
    <col min="2303" max="2303" width="76.85546875" style="30"/>
    <col min="2304" max="2304" width="7.28515625" style="30" customWidth="1"/>
    <col min="2305" max="2305" width="6.140625" style="30" bestFit="1" customWidth="1"/>
    <col min="2306" max="2306" width="78" style="30" customWidth="1"/>
    <col min="2307" max="2307" width="20.7109375" style="30" customWidth="1"/>
    <col min="2308" max="2308" width="26" style="30" customWidth="1"/>
    <col min="2309" max="2309" width="37" style="30" bestFit="1" customWidth="1"/>
    <col min="2310" max="2318" width="0" style="30" hidden="1" customWidth="1"/>
    <col min="2319" max="2321" width="22.7109375" style="30" bestFit="1" customWidth="1"/>
    <col min="2322" max="2322" width="25.28515625" style="30" bestFit="1" customWidth="1"/>
    <col min="2323" max="2323" width="21" style="30" bestFit="1" customWidth="1"/>
    <col min="2324" max="2324" width="8.28515625" style="30" customWidth="1"/>
    <col min="2325" max="2325" width="19" style="30" bestFit="1" customWidth="1"/>
    <col min="2326" max="2326" width="20.5703125" style="30" bestFit="1" customWidth="1"/>
    <col min="2327" max="2327" width="19" style="30" customWidth="1"/>
    <col min="2328" max="2534" width="11.42578125" style="30" customWidth="1"/>
    <col min="2535" max="2537" width="7.28515625" style="30" customWidth="1"/>
    <col min="2538" max="2538" width="0" style="30" hidden="1" customWidth="1"/>
    <col min="2539" max="2539" width="7.28515625" style="30" customWidth="1"/>
    <col min="2540" max="2540" width="66.140625" style="30" customWidth="1"/>
    <col min="2541" max="2541" width="0" style="30" hidden="1" customWidth="1"/>
    <col min="2542" max="2542" width="28" style="30" customWidth="1"/>
    <col min="2543" max="2543" width="32.140625" style="30" customWidth="1"/>
    <col min="2544" max="2544" width="39.85546875" style="30" bestFit="1" customWidth="1"/>
    <col min="2545" max="2545" width="0" style="30" hidden="1" customWidth="1"/>
    <col min="2546" max="2546" width="7.28515625" style="30" customWidth="1"/>
    <col min="2547" max="2547" width="0" style="30" hidden="1" customWidth="1"/>
    <col min="2548" max="2548" width="7.28515625" style="30" customWidth="1"/>
    <col min="2549" max="2549" width="59.5703125" style="30" customWidth="1"/>
    <col min="2550" max="2550" width="0" style="30" hidden="1" customWidth="1"/>
    <col min="2551" max="2551" width="23.85546875" style="30" customWidth="1"/>
    <col min="2552" max="2552" width="27.42578125" style="30" customWidth="1"/>
    <col min="2553" max="2553" width="28" style="30" customWidth="1"/>
    <col min="2554" max="2556" width="0" style="30" hidden="1" customWidth="1"/>
    <col min="2557" max="2557" width="7.28515625" style="30" customWidth="1"/>
    <col min="2558" max="2558" width="6.140625" style="30" bestFit="1" customWidth="1"/>
    <col min="2559" max="2559" width="76.85546875" style="30"/>
    <col min="2560" max="2560" width="7.28515625" style="30" customWidth="1"/>
    <col min="2561" max="2561" width="6.140625" style="30" bestFit="1" customWidth="1"/>
    <col min="2562" max="2562" width="78" style="30" customWidth="1"/>
    <col min="2563" max="2563" width="20.7109375" style="30" customWidth="1"/>
    <col min="2564" max="2564" width="26" style="30" customWidth="1"/>
    <col min="2565" max="2565" width="37" style="30" bestFit="1" customWidth="1"/>
    <col min="2566" max="2574" width="0" style="30" hidden="1" customWidth="1"/>
    <col min="2575" max="2577" width="22.7109375" style="30" bestFit="1" customWidth="1"/>
    <col min="2578" max="2578" width="25.28515625" style="30" bestFit="1" customWidth="1"/>
    <col min="2579" max="2579" width="21" style="30" bestFit="1" customWidth="1"/>
    <col min="2580" max="2580" width="8.28515625" style="30" customWidth="1"/>
    <col min="2581" max="2581" width="19" style="30" bestFit="1" customWidth="1"/>
    <col min="2582" max="2582" width="20.5703125" style="30" bestFit="1" customWidth="1"/>
    <col min="2583" max="2583" width="19" style="30" customWidth="1"/>
    <col min="2584" max="2790" width="11.42578125" style="30" customWidth="1"/>
    <col min="2791" max="2793" width="7.28515625" style="30" customWidth="1"/>
    <col min="2794" max="2794" width="0" style="30" hidden="1" customWidth="1"/>
    <col min="2795" max="2795" width="7.28515625" style="30" customWidth="1"/>
    <col min="2796" max="2796" width="66.140625" style="30" customWidth="1"/>
    <col min="2797" max="2797" width="0" style="30" hidden="1" customWidth="1"/>
    <col min="2798" max="2798" width="28" style="30" customWidth="1"/>
    <col min="2799" max="2799" width="32.140625" style="30" customWidth="1"/>
    <col min="2800" max="2800" width="39.85546875" style="30" bestFit="1" customWidth="1"/>
    <col min="2801" max="2801" width="0" style="30" hidden="1" customWidth="1"/>
    <col min="2802" max="2802" width="7.28515625" style="30" customWidth="1"/>
    <col min="2803" max="2803" width="0" style="30" hidden="1" customWidth="1"/>
    <col min="2804" max="2804" width="7.28515625" style="30" customWidth="1"/>
    <col min="2805" max="2805" width="59.5703125" style="30" customWidth="1"/>
    <col min="2806" max="2806" width="0" style="30" hidden="1" customWidth="1"/>
    <col min="2807" max="2807" width="23.85546875" style="30" customWidth="1"/>
    <col min="2808" max="2808" width="27.42578125" style="30" customWidth="1"/>
    <col min="2809" max="2809" width="28" style="30" customWidth="1"/>
    <col min="2810" max="2812" width="0" style="30" hidden="1" customWidth="1"/>
    <col min="2813" max="2813" width="7.28515625" style="30" customWidth="1"/>
    <col min="2814" max="2814" width="6.140625" style="30" bestFit="1" customWidth="1"/>
    <col min="2815" max="2815" width="76.85546875" style="30"/>
    <col min="2816" max="2816" width="7.28515625" style="30" customWidth="1"/>
    <col min="2817" max="2817" width="6.140625" style="30" bestFit="1" customWidth="1"/>
    <col min="2818" max="2818" width="78" style="30" customWidth="1"/>
    <col min="2819" max="2819" width="20.7109375" style="30" customWidth="1"/>
    <col min="2820" max="2820" width="26" style="30" customWidth="1"/>
    <col min="2821" max="2821" width="37" style="30" bestFit="1" customWidth="1"/>
    <col min="2822" max="2830" width="0" style="30" hidden="1" customWidth="1"/>
    <col min="2831" max="2833" width="22.7109375" style="30" bestFit="1" customWidth="1"/>
    <col min="2834" max="2834" width="25.28515625" style="30" bestFit="1" customWidth="1"/>
    <col min="2835" max="2835" width="21" style="30" bestFit="1" customWidth="1"/>
    <col min="2836" max="2836" width="8.28515625" style="30" customWidth="1"/>
    <col min="2837" max="2837" width="19" style="30" bestFit="1" customWidth="1"/>
    <col min="2838" max="2838" width="20.5703125" style="30" bestFit="1" customWidth="1"/>
    <col min="2839" max="2839" width="19" style="30" customWidth="1"/>
    <col min="2840" max="3046" width="11.42578125" style="30" customWidth="1"/>
    <col min="3047" max="3049" width="7.28515625" style="30" customWidth="1"/>
    <col min="3050" max="3050" width="0" style="30" hidden="1" customWidth="1"/>
    <col min="3051" max="3051" width="7.28515625" style="30" customWidth="1"/>
    <col min="3052" max="3052" width="66.140625" style="30" customWidth="1"/>
    <col min="3053" max="3053" width="0" style="30" hidden="1" customWidth="1"/>
    <col min="3054" max="3054" width="28" style="30" customWidth="1"/>
    <col min="3055" max="3055" width="32.140625" style="30" customWidth="1"/>
    <col min="3056" max="3056" width="39.85546875" style="30" bestFit="1" customWidth="1"/>
    <col min="3057" max="3057" width="0" style="30" hidden="1" customWidth="1"/>
    <col min="3058" max="3058" width="7.28515625" style="30" customWidth="1"/>
    <col min="3059" max="3059" width="0" style="30" hidden="1" customWidth="1"/>
    <col min="3060" max="3060" width="7.28515625" style="30" customWidth="1"/>
    <col min="3061" max="3061" width="59.5703125" style="30" customWidth="1"/>
    <col min="3062" max="3062" width="0" style="30" hidden="1" customWidth="1"/>
    <col min="3063" max="3063" width="23.85546875" style="30" customWidth="1"/>
    <col min="3064" max="3064" width="27.42578125" style="30" customWidth="1"/>
    <col min="3065" max="3065" width="28" style="30" customWidth="1"/>
    <col min="3066" max="3068" width="0" style="30" hidden="1" customWidth="1"/>
    <col min="3069" max="3069" width="7.28515625" style="30" customWidth="1"/>
    <col min="3070" max="3070" width="6.140625" style="30" bestFit="1" customWidth="1"/>
    <col min="3071" max="3071" width="76.85546875" style="30"/>
    <col min="3072" max="3072" width="7.28515625" style="30" customWidth="1"/>
    <col min="3073" max="3073" width="6.140625" style="30" bestFit="1" customWidth="1"/>
    <col min="3074" max="3074" width="78" style="30" customWidth="1"/>
    <col min="3075" max="3075" width="20.7109375" style="30" customWidth="1"/>
    <col min="3076" max="3076" width="26" style="30" customWidth="1"/>
    <col min="3077" max="3077" width="37" style="30" bestFit="1" customWidth="1"/>
    <col min="3078" max="3086" width="0" style="30" hidden="1" customWidth="1"/>
    <col min="3087" max="3089" width="22.7109375" style="30" bestFit="1" customWidth="1"/>
    <col min="3090" max="3090" width="25.28515625" style="30" bestFit="1" customWidth="1"/>
    <col min="3091" max="3091" width="21" style="30" bestFit="1" customWidth="1"/>
    <col min="3092" max="3092" width="8.28515625" style="30" customWidth="1"/>
    <col min="3093" max="3093" width="19" style="30" bestFit="1" customWidth="1"/>
    <col min="3094" max="3094" width="20.5703125" style="30" bestFit="1" customWidth="1"/>
    <col min="3095" max="3095" width="19" style="30" customWidth="1"/>
    <col min="3096" max="3302" width="11.42578125" style="30" customWidth="1"/>
    <col min="3303" max="3305" width="7.28515625" style="30" customWidth="1"/>
    <col min="3306" max="3306" width="0" style="30" hidden="1" customWidth="1"/>
    <col min="3307" max="3307" width="7.28515625" style="30" customWidth="1"/>
    <col min="3308" max="3308" width="66.140625" style="30" customWidth="1"/>
    <col min="3309" max="3309" width="0" style="30" hidden="1" customWidth="1"/>
    <col min="3310" max="3310" width="28" style="30" customWidth="1"/>
    <col min="3311" max="3311" width="32.140625" style="30" customWidth="1"/>
    <col min="3312" max="3312" width="39.85546875" style="30" bestFit="1" customWidth="1"/>
    <col min="3313" max="3313" width="0" style="30" hidden="1" customWidth="1"/>
    <col min="3314" max="3314" width="7.28515625" style="30" customWidth="1"/>
    <col min="3315" max="3315" width="0" style="30" hidden="1" customWidth="1"/>
    <col min="3316" max="3316" width="7.28515625" style="30" customWidth="1"/>
    <col min="3317" max="3317" width="59.5703125" style="30" customWidth="1"/>
    <col min="3318" max="3318" width="0" style="30" hidden="1" customWidth="1"/>
    <col min="3319" max="3319" width="23.85546875" style="30" customWidth="1"/>
    <col min="3320" max="3320" width="27.42578125" style="30" customWidth="1"/>
    <col min="3321" max="3321" width="28" style="30" customWidth="1"/>
    <col min="3322" max="3324" width="0" style="30" hidden="1" customWidth="1"/>
    <col min="3325" max="3325" width="7.28515625" style="30" customWidth="1"/>
    <col min="3326" max="3326" width="6.140625" style="30" bestFit="1" customWidth="1"/>
    <col min="3327" max="3327" width="76.85546875" style="30"/>
    <col min="3328" max="3328" width="7.28515625" style="30" customWidth="1"/>
    <col min="3329" max="3329" width="6.140625" style="30" bestFit="1" customWidth="1"/>
    <col min="3330" max="3330" width="78" style="30" customWidth="1"/>
    <col min="3331" max="3331" width="20.7109375" style="30" customWidth="1"/>
    <col min="3332" max="3332" width="26" style="30" customWidth="1"/>
    <col min="3333" max="3333" width="37" style="30" bestFit="1" customWidth="1"/>
    <col min="3334" max="3342" width="0" style="30" hidden="1" customWidth="1"/>
    <col min="3343" max="3345" width="22.7109375" style="30" bestFit="1" customWidth="1"/>
    <col min="3346" max="3346" width="25.28515625" style="30" bestFit="1" customWidth="1"/>
    <col min="3347" max="3347" width="21" style="30" bestFit="1" customWidth="1"/>
    <col min="3348" max="3348" width="8.28515625" style="30" customWidth="1"/>
    <col min="3349" max="3349" width="19" style="30" bestFit="1" customWidth="1"/>
    <col min="3350" max="3350" width="20.5703125" style="30" bestFit="1" customWidth="1"/>
    <col min="3351" max="3351" width="19" style="30" customWidth="1"/>
    <col min="3352" max="3558" width="11.42578125" style="30" customWidth="1"/>
    <col min="3559" max="3561" width="7.28515625" style="30" customWidth="1"/>
    <col min="3562" max="3562" width="0" style="30" hidden="1" customWidth="1"/>
    <col min="3563" max="3563" width="7.28515625" style="30" customWidth="1"/>
    <col min="3564" max="3564" width="66.140625" style="30" customWidth="1"/>
    <col min="3565" max="3565" width="0" style="30" hidden="1" customWidth="1"/>
    <col min="3566" max="3566" width="28" style="30" customWidth="1"/>
    <col min="3567" max="3567" width="32.140625" style="30" customWidth="1"/>
    <col min="3568" max="3568" width="39.85546875" style="30" bestFit="1" customWidth="1"/>
    <col min="3569" max="3569" width="0" style="30" hidden="1" customWidth="1"/>
    <col min="3570" max="3570" width="7.28515625" style="30" customWidth="1"/>
    <col min="3571" max="3571" width="0" style="30" hidden="1" customWidth="1"/>
    <col min="3572" max="3572" width="7.28515625" style="30" customWidth="1"/>
    <col min="3573" max="3573" width="59.5703125" style="30" customWidth="1"/>
    <col min="3574" max="3574" width="0" style="30" hidden="1" customWidth="1"/>
    <col min="3575" max="3575" width="23.85546875" style="30" customWidth="1"/>
    <col min="3576" max="3576" width="27.42578125" style="30" customWidth="1"/>
    <col min="3577" max="3577" width="28" style="30" customWidth="1"/>
    <col min="3578" max="3580" width="0" style="30" hidden="1" customWidth="1"/>
    <col min="3581" max="3581" width="7.28515625" style="30" customWidth="1"/>
    <col min="3582" max="3582" width="6.140625" style="30" bestFit="1" customWidth="1"/>
    <col min="3583" max="3583" width="76.85546875" style="30"/>
    <col min="3584" max="3584" width="7.28515625" style="30" customWidth="1"/>
    <col min="3585" max="3585" width="6.140625" style="30" bestFit="1" customWidth="1"/>
    <col min="3586" max="3586" width="78" style="30" customWidth="1"/>
    <col min="3587" max="3587" width="20.7109375" style="30" customWidth="1"/>
    <col min="3588" max="3588" width="26" style="30" customWidth="1"/>
    <col min="3589" max="3589" width="37" style="30" bestFit="1" customWidth="1"/>
    <col min="3590" max="3598" width="0" style="30" hidden="1" customWidth="1"/>
    <col min="3599" max="3601" width="22.7109375" style="30" bestFit="1" customWidth="1"/>
    <col min="3602" max="3602" width="25.28515625" style="30" bestFit="1" customWidth="1"/>
    <col min="3603" max="3603" width="21" style="30" bestFit="1" customWidth="1"/>
    <col min="3604" max="3604" width="8.28515625" style="30" customWidth="1"/>
    <col min="3605" max="3605" width="19" style="30" bestFit="1" customWidth="1"/>
    <col min="3606" max="3606" width="20.5703125" style="30" bestFit="1" customWidth="1"/>
    <col min="3607" max="3607" width="19" style="30" customWidth="1"/>
    <col min="3608" max="3814" width="11.42578125" style="30" customWidth="1"/>
    <col min="3815" max="3817" width="7.28515625" style="30" customWidth="1"/>
    <col min="3818" max="3818" width="0" style="30" hidden="1" customWidth="1"/>
    <col min="3819" max="3819" width="7.28515625" style="30" customWidth="1"/>
    <col min="3820" max="3820" width="66.140625" style="30" customWidth="1"/>
    <col min="3821" max="3821" width="0" style="30" hidden="1" customWidth="1"/>
    <col min="3822" max="3822" width="28" style="30" customWidth="1"/>
    <col min="3823" max="3823" width="32.140625" style="30" customWidth="1"/>
    <col min="3824" max="3824" width="39.85546875" style="30" bestFit="1" customWidth="1"/>
    <col min="3825" max="3825" width="0" style="30" hidden="1" customWidth="1"/>
    <col min="3826" max="3826" width="7.28515625" style="30" customWidth="1"/>
    <col min="3827" max="3827" width="0" style="30" hidden="1" customWidth="1"/>
    <col min="3828" max="3828" width="7.28515625" style="30" customWidth="1"/>
    <col min="3829" max="3829" width="59.5703125" style="30" customWidth="1"/>
    <col min="3830" max="3830" width="0" style="30" hidden="1" customWidth="1"/>
    <col min="3831" max="3831" width="23.85546875" style="30" customWidth="1"/>
    <col min="3832" max="3832" width="27.42578125" style="30" customWidth="1"/>
    <col min="3833" max="3833" width="28" style="30" customWidth="1"/>
    <col min="3834" max="3836" width="0" style="30" hidden="1" customWidth="1"/>
    <col min="3837" max="3837" width="7.28515625" style="30" customWidth="1"/>
    <col min="3838" max="3838" width="6.140625" style="30" bestFit="1" customWidth="1"/>
    <col min="3839" max="3839" width="76.85546875" style="30"/>
    <col min="3840" max="3840" width="7.28515625" style="30" customWidth="1"/>
    <col min="3841" max="3841" width="6.140625" style="30" bestFit="1" customWidth="1"/>
    <col min="3842" max="3842" width="78" style="30" customWidth="1"/>
    <col min="3843" max="3843" width="20.7109375" style="30" customWidth="1"/>
    <col min="3844" max="3844" width="26" style="30" customWidth="1"/>
    <col min="3845" max="3845" width="37" style="30" bestFit="1" customWidth="1"/>
    <col min="3846" max="3854" width="0" style="30" hidden="1" customWidth="1"/>
    <col min="3855" max="3857" width="22.7109375" style="30" bestFit="1" customWidth="1"/>
    <col min="3858" max="3858" width="25.28515625" style="30" bestFit="1" customWidth="1"/>
    <col min="3859" max="3859" width="21" style="30" bestFit="1" customWidth="1"/>
    <col min="3860" max="3860" width="8.28515625" style="30" customWidth="1"/>
    <col min="3861" max="3861" width="19" style="30" bestFit="1" customWidth="1"/>
    <col min="3862" max="3862" width="20.5703125" style="30" bestFit="1" customWidth="1"/>
    <col min="3863" max="3863" width="19" style="30" customWidth="1"/>
    <col min="3864" max="4070" width="11.42578125" style="30" customWidth="1"/>
    <col min="4071" max="4073" width="7.28515625" style="30" customWidth="1"/>
    <col min="4074" max="4074" width="0" style="30" hidden="1" customWidth="1"/>
    <col min="4075" max="4075" width="7.28515625" style="30" customWidth="1"/>
    <col min="4076" max="4076" width="66.140625" style="30" customWidth="1"/>
    <col min="4077" max="4077" width="0" style="30" hidden="1" customWidth="1"/>
    <col min="4078" max="4078" width="28" style="30" customWidth="1"/>
    <col min="4079" max="4079" width="32.140625" style="30" customWidth="1"/>
    <col min="4080" max="4080" width="39.85546875" style="30" bestFit="1" customWidth="1"/>
    <col min="4081" max="4081" width="0" style="30" hidden="1" customWidth="1"/>
    <col min="4082" max="4082" width="7.28515625" style="30" customWidth="1"/>
    <col min="4083" max="4083" width="0" style="30" hidden="1" customWidth="1"/>
    <col min="4084" max="4084" width="7.28515625" style="30" customWidth="1"/>
    <col min="4085" max="4085" width="59.5703125" style="30" customWidth="1"/>
    <col min="4086" max="4086" width="0" style="30" hidden="1" customWidth="1"/>
    <col min="4087" max="4087" width="23.85546875" style="30" customWidth="1"/>
    <col min="4088" max="4088" width="27.42578125" style="30" customWidth="1"/>
    <col min="4089" max="4089" width="28" style="30" customWidth="1"/>
    <col min="4090" max="4092" width="0" style="30" hidden="1" customWidth="1"/>
    <col min="4093" max="4093" width="7.28515625" style="30" customWidth="1"/>
    <col min="4094" max="4094" width="6.140625" style="30" bestFit="1" customWidth="1"/>
    <col min="4095" max="4095" width="76.85546875" style="30"/>
    <col min="4096" max="4096" width="7.28515625" style="30" customWidth="1"/>
    <col min="4097" max="4097" width="6.140625" style="30" bestFit="1" customWidth="1"/>
    <col min="4098" max="4098" width="78" style="30" customWidth="1"/>
    <col min="4099" max="4099" width="20.7109375" style="30" customWidth="1"/>
    <col min="4100" max="4100" width="26" style="30" customWidth="1"/>
    <col min="4101" max="4101" width="37" style="30" bestFit="1" customWidth="1"/>
    <col min="4102" max="4110" width="0" style="30" hidden="1" customWidth="1"/>
    <col min="4111" max="4113" width="22.7109375" style="30" bestFit="1" customWidth="1"/>
    <col min="4114" max="4114" width="25.28515625" style="30" bestFit="1" customWidth="1"/>
    <col min="4115" max="4115" width="21" style="30" bestFit="1" customWidth="1"/>
    <col min="4116" max="4116" width="8.28515625" style="30" customWidth="1"/>
    <col min="4117" max="4117" width="19" style="30" bestFit="1" customWidth="1"/>
    <col min="4118" max="4118" width="20.5703125" style="30" bestFit="1" customWidth="1"/>
    <col min="4119" max="4119" width="19" style="30" customWidth="1"/>
    <col min="4120" max="4326" width="11.42578125" style="30" customWidth="1"/>
    <col min="4327" max="4329" width="7.28515625" style="30" customWidth="1"/>
    <col min="4330" max="4330" width="0" style="30" hidden="1" customWidth="1"/>
    <col min="4331" max="4331" width="7.28515625" style="30" customWidth="1"/>
    <col min="4332" max="4332" width="66.140625" style="30" customWidth="1"/>
    <col min="4333" max="4333" width="0" style="30" hidden="1" customWidth="1"/>
    <col min="4334" max="4334" width="28" style="30" customWidth="1"/>
    <col min="4335" max="4335" width="32.140625" style="30" customWidth="1"/>
    <col min="4336" max="4336" width="39.85546875" style="30" bestFit="1" customWidth="1"/>
    <col min="4337" max="4337" width="0" style="30" hidden="1" customWidth="1"/>
    <col min="4338" max="4338" width="7.28515625" style="30" customWidth="1"/>
    <col min="4339" max="4339" width="0" style="30" hidden="1" customWidth="1"/>
    <col min="4340" max="4340" width="7.28515625" style="30" customWidth="1"/>
    <col min="4341" max="4341" width="59.5703125" style="30" customWidth="1"/>
    <col min="4342" max="4342" width="0" style="30" hidden="1" customWidth="1"/>
    <col min="4343" max="4343" width="23.85546875" style="30" customWidth="1"/>
    <col min="4344" max="4344" width="27.42578125" style="30" customWidth="1"/>
    <col min="4345" max="4345" width="28" style="30" customWidth="1"/>
    <col min="4346" max="4348" width="0" style="30" hidden="1" customWidth="1"/>
    <col min="4349" max="4349" width="7.28515625" style="30" customWidth="1"/>
    <col min="4350" max="4350" width="6.140625" style="30" bestFit="1" customWidth="1"/>
    <col min="4351" max="4351" width="76.85546875" style="30"/>
    <col min="4352" max="4352" width="7.28515625" style="30" customWidth="1"/>
    <col min="4353" max="4353" width="6.140625" style="30" bestFit="1" customWidth="1"/>
    <col min="4354" max="4354" width="78" style="30" customWidth="1"/>
    <col min="4355" max="4355" width="20.7109375" style="30" customWidth="1"/>
    <col min="4356" max="4356" width="26" style="30" customWidth="1"/>
    <col min="4357" max="4357" width="37" style="30" bestFit="1" customWidth="1"/>
    <col min="4358" max="4366" width="0" style="30" hidden="1" customWidth="1"/>
    <col min="4367" max="4369" width="22.7109375" style="30" bestFit="1" customWidth="1"/>
    <col min="4370" max="4370" width="25.28515625" style="30" bestFit="1" customWidth="1"/>
    <col min="4371" max="4371" width="21" style="30" bestFit="1" customWidth="1"/>
    <col min="4372" max="4372" width="8.28515625" style="30" customWidth="1"/>
    <col min="4373" max="4373" width="19" style="30" bestFit="1" customWidth="1"/>
    <col min="4374" max="4374" width="20.5703125" style="30" bestFit="1" customWidth="1"/>
    <col min="4375" max="4375" width="19" style="30" customWidth="1"/>
    <col min="4376" max="4582" width="11.42578125" style="30" customWidth="1"/>
    <col min="4583" max="4585" width="7.28515625" style="30" customWidth="1"/>
    <col min="4586" max="4586" width="0" style="30" hidden="1" customWidth="1"/>
    <col min="4587" max="4587" width="7.28515625" style="30" customWidth="1"/>
    <col min="4588" max="4588" width="66.140625" style="30" customWidth="1"/>
    <col min="4589" max="4589" width="0" style="30" hidden="1" customWidth="1"/>
    <col min="4590" max="4590" width="28" style="30" customWidth="1"/>
    <col min="4591" max="4591" width="32.140625" style="30" customWidth="1"/>
    <col min="4592" max="4592" width="39.85546875" style="30" bestFit="1" customWidth="1"/>
    <col min="4593" max="4593" width="0" style="30" hidden="1" customWidth="1"/>
    <col min="4594" max="4594" width="7.28515625" style="30" customWidth="1"/>
    <col min="4595" max="4595" width="0" style="30" hidden="1" customWidth="1"/>
    <col min="4596" max="4596" width="7.28515625" style="30" customWidth="1"/>
    <col min="4597" max="4597" width="59.5703125" style="30" customWidth="1"/>
    <col min="4598" max="4598" width="0" style="30" hidden="1" customWidth="1"/>
    <col min="4599" max="4599" width="23.85546875" style="30" customWidth="1"/>
    <col min="4600" max="4600" width="27.42578125" style="30" customWidth="1"/>
    <col min="4601" max="4601" width="28" style="30" customWidth="1"/>
    <col min="4602" max="4604" width="0" style="30" hidden="1" customWidth="1"/>
    <col min="4605" max="4605" width="7.28515625" style="30" customWidth="1"/>
    <col min="4606" max="4606" width="6.140625" style="30" bestFit="1" customWidth="1"/>
    <col min="4607" max="4607" width="76.85546875" style="30"/>
    <col min="4608" max="4608" width="7.28515625" style="30" customWidth="1"/>
    <col min="4609" max="4609" width="6.140625" style="30" bestFit="1" customWidth="1"/>
    <col min="4610" max="4610" width="78" style="30" customWidth="1"/>
    <col min="4611" max="4611" width="20.7109375" style="30" customWidth="1"/>
    <col min="4612" max="4612" width="26" style="30" customWidth="1"/>
    <col min="4613" max="4613" width="37" style="30" bestFit="1" customWidth="1"/>
    <col min="4614" max="4622" width="0" style="30" hidden="1" customWidth="1"/>
    <col min="4623" max="4625" width="22.7109375" style="30" bestFit="1" customWidth="1"/>
    <col min="4626" max="4626" width="25.28515625" style="30" bestFit="1" customWidth="1"/>
    <col min="4627" max="4627" width="21" style="30" bestFit="1" customWidth="1"/>
    <col min="4628" max="4628" width="8.28515625" style="30" customWidth="1"/>
    <col min="4629" max="4629" width="19" style="30" bestFit="1" customWidth="1"/>
    <col min="4630" max="4630" width="20.5703125" style="30" bestFit="1" customWidth="1"/>
    <col min="4631" max="4631" width="19" style="30" customWidth="1"/>
    <col min="4632" max="4838" width="11.42578125" style="30" customWidth="1"/>
    <col min="4839" max="4841" width="7.28515625" style="30" customWidth="1"/>
    <col min="4842" max="4842" width="0" style="30" hidden="1" customWidth="1"/>
    <col min="4843" max="4843" width="7.28515625" style="30" customWidth="1"/>
    <col min="4844" max="4844" width="66.140625" style="30" customWidth="1"/>
    <col min="4845" max="4845" width="0" style="30" hidden="1" customWidth="1"/>
    <col min="4846" max="4846" width="28" style="30" customWidth="1"/>
    <col min="4847" max="4847" width="32.140625" style="30" customWidth="1"/>
    <col min="4848" max="4848" width="39.85546875" style="30" bestFit="1" customWidth="1"/>
    <col min="4849" max="4849" width="0" style="30" hidden="1" customWidth="1"/>
    <col min="4850" max="4850" width="7.28515625" style="30" customWidth="1"/>
    <col min="4851" max="4851" width="0" style="30" hidden="1" customWidth="1"/>
    <col min="4852" max="4852" width="7.28515625" style="30" customWidth="1"/>
    <col min="4853" max="4853" width="59.5703125" style="30" customWidth="1"/>
    <col min="4854" max="4854" width="0" style="30" hidden="1" customWidth="1"/>
    <col min="4855" max="4855" width="23.85546875" style="30" customWidth="1"/>
    <col min="4856" max="4856" width="27.42578125" style="30" customWidth="1"/>
    <col min="4857" max="4857" width="28" style="30" customWidth="1"/>
    <col min="4858" max="4860" width="0" style="30" hidden="1" customWidth="1"/>
    <col min="4861" max="4861" width="7.28515625" style="30" customWidth="1"/>
    <col min="4862" max="4862" width="6.140625" style="30" bestFit="1" customWidth="1"/>
    <col min="4863" max="4863" width="76.85546875" style="30"/>
    <col min="4864" max="4864" width="7.28515625" style="30" customWidth="1"/>
    <col min="4865" max="4865" width="6.140625" style="30" bestFit="1" customWidth="1"/>
    <col min="4866" max="4866" width="78" style="30" customWidth="1"/>
    <col min="4867" max="4867" width="20.7109375" style="30" customWidth="1"/>
    <col min="4868" max="4868" width="26" style="30" customWidth="1"/>
    <col min="4869" max="4869" width="37" style="30" bestFit="1" customWidth="1"/>
    <col min="4870" max="4878" width="0" style="30" hidden="1" customWidth="1"/>
    <col min="4879" max="4881" width="22.7109375" style="30" bestFit="1" customWidth="1"/>
    <col min="4882" max="4882" width="25.28515625" style="30" bestFit="1" customWidth="1"/>
    <col min="4883" max="4883" width="21" style="30" bestFit="1" customWidth="1"/>
    <col min="4884" max="4884" width="8.28515625" style="30" customWidth="1"/>
    <col min="4885" max="4885" width="19" style="30" bestFit="1" customWidth="1"/>
    <col min="4886" max="4886" width="20.5703125" style="30" bestFit="1" customWidth="1"/>
    <col min="4887" max="4887" width="19" style="30" customWidth="1"/>
    <col min="4888" max="5094" width="11.42578125" style="30" customWidth="1"/>
    <col min="5095" max="5097" width="7.28515625" style="30" customWidth="1"/>
    <col min="5098" max="5098" width="0" style="30" hidden="1" customWidth="1"/>
    <col min="5099" max="5099" width="7.28515625" style="30" customWidth="1"/>
    <col min="5100" max="5100" width="66.140625" style="30" customWidth="1"/>
    <col min="5101" max="5101" width="0" style="30" hidden="1" customWidth="1"/>
    <col min="5102" max="5102" width="28" style="30" customWidth="1"/>
    <col min="5103" max="5103" width="32.140625" style="30" customWidth="1"/>
    <col min="5104" max="5104" width="39.85546875" style="30" bestFit="1" customWidth="1"/>
    <col min="5105" max="5105" width="0" style="30" hidden="1" customWidth="1"/>
    <col min="5106" max="5106" width="7.28515625" style="30" customWidth="1"/>
    <col min="5107" max="5107" width="0" style="30" hidden="1" customWidth="1"/>
    <col min="5108" max="5108" width="7.28515625" style="30" customWidth="1"/>
    <col min="5109" max="5109" width="59.5703125" style="30" customWidth="1"/>
    <col min="5110" max="5110" width="0" style="30" hidden="1" customWidth="1"/>
    <col min="5111" max="5111" width="23.85546875" style="30" customWidth="1"/>
    <col min="5112" max="5112" width="27.42578125" style="30" customWidth="1"/>
    <col min="5113" max="5113" width="28" style="30" customWidth="1"/>
    <col min="5114" max="5116" width="0" style="30" hidden="1" customWidth="1"/>
    <col min="5117" max="5117" width="7.28515625" style="30" customWidth="1"/>
    <col min="5118" max="5118" width="6.140625" style="30" bestFit="1" customWidth="1"/>
    <col min="5119" max="5119" width="76.85546875" style="30"/>
    <col min="5120" max="5120" width="7.28515625" style="30" customWidth="1"/>
    <col min="5121" max="5121" width="6.140625" style="30" bestFit="1" customWidth="1"/>
    <col min="5122" max="5122" width="78" style="30" customWidth="1"/>
    <col min="5123" max="5123" width="20.7109375" style="30" customWidth="1"/>
    <col min="5124" max="5124" width="26" style="30" customWidth="1"/>
    <col min="5125" max="5125" width="37" style="30" bestFit="1" customWidth="1"/>
    <col min="5126" max="5134" width="0" style="30" hidden="1" customWidth="1"/>
    <col min="5135" max="5137" width="22.7109375" style="30" bestFit="1" customWidth="1"/>
    <col min="5138" max="5138" width="25.28515625" style="30" bestFit="1" customWidth="1"/>
    <col min="5139" max="5139" width="21" style="30" bestFit="1" customWidth="1"/>
    <col min="5140" max="5140" width="8.28515625" style="30" customWidth="1"/>
    <col min="5141" max="5141" width="19" style="30" bestFit="1" customWidth="1"/>
    <col min="5142" max="5142" width="20.5703125" style="30" bestFit="1" customWidth="1"/>
    <col min="5143" max="5143" width="19" style="30" customWidth="1"/>
    <col min="5144" max="5350" width="11.42578125" style="30" customWidth="1"/>
    <col min="5351" max="5353" width="7.28515625" style="30" customWidth="1"/>
    <col min="5354" max="5354" width="0" style="30" hidden="1" customWidth="1"/>
    <col min="5355" max="5355" width="7.28515625" style="30" customWidth="1"/>
    <col min="5356" max="5356" width="66.140625" style="30" customWidth="1"/>
    <col min="5357" max="5357" width="0" style="30" hidden="1" customWidth="1"/>
    <col min="5358" max="5358" width="28" style="30" customWidth="1"/>
    <col min="5359" max="5359" width="32.140625" style="30" customWidth="1"/>
    <col min="5360" max="5360" width="39.85546875" style="30" bestFit="1" customWidth="1"/>
    <col min="5361" max="5361" width="0" style="30" hidden="1" customWidth="1"/>
    <col min="5362" max="5362" width="7.28515625" style="30" customWidth="1"/>
    <col min="5363" max="5363" width="0" style="30" hidden="1" customWidth="1"/>
    <col min="5364" max="5364" width="7.28515625" style="30" customWidth="1"/>
    <col min="5365" max="5365" width="59.5703125" style="30" customWidth="1"/>
    <col min="5366" max="5366" width="0" style="30" hidden="1" customWidth="1"/>
    <col min="5367" max="5367" width="23.85546875" style="30" customWidth="1"/>
    <col min="5368" max="5368" width="27.42578125" style="30" customWidth="1"/>
    <col min="5369" max="5369" width="28" style="30" customWidth="1"/>
    <col min="5370" max="5372" width="0" style="30" hidden="1" customWidth="1"/>
    <col min="5373" max="5373" width="7.28515625" style="30" customWidth="1"/>
    <col min="5374" max="5374" width="6.140625" style="30" bestFit="1" customWidth="1"/>
    <col min="5375" max="5375" width="76.85546875" style="30"/>
    <col min="5376" max="5376" width="7.28515625" style="30" customWidth="1"/>
    <col min="5377" max="5377" width="6.140625" style="30" bestFit="1" customWidth="1"/>
    <col min="5378" max="5378" width="78" style="30" customWidth="1"/>
    <col min="5379" max="5379" width="20.7109375" style="30" customWidth="1"/>
    <col min="5380" max="5380" width="26" style="30" customWidth="1"/>
    <col min="5381" max="5381" width="37" style="30" bestFit="1" customWidth="1"/>
    <col min="5382" max="5390" width="0" style="30" hidden="1" customWidth="1"/>
    <col min="5391" max="5393" width="22.7109375" style="30" bestFit="1" customWidth="1"/>
    <col min="5394" max="5394" width="25.28515625" style="30" bestFit="1" customWidth="1"/>
    <col min="5395" max="5395" width="21" style="30" bestFit="1" customWidth="1"/>
    <col min="5396" max="5396" width="8.28515625" style="30" customWidth="1"/>
    <col min="5397" max="5397" width="19" style="30" bestFit="1" customWidth="1"/>
    <col min="5398" max="5398" width="20.5703125" style="30" bestFit="1" customWidth="1"/>
    <col min="5399" max="5399" width="19" style="30" customWidth="1"/>
    <col min="5400" max="5606" width="11.42578125" style="30" customWidth="1"/>
    <col min="5607" max="5609" width="7.28515625" style="30" customWidth="1"/>
    <col min="5610" max="5610" width="0" style="30" hidden="1" customWidth="1"/>
    <col min="5611" max="5611" width="7.28515625" style="30" customWidth="1"/>
    <col min="5612" max="5612" width="66.140625" style="30" customWidth="1"/>
    <col min="5613" max="5613" width="0" style="30" hidden="1" customWidth="1"/>
    <col min="5614" max="5614" width="28" style="30" customWidth="1"/>
    <col min="5615" max="5615" width="32.140625" style="30" customWidth="1"/>
    <col min="5616" max="5616" width="39.85546875" style="30" bestFit="1" customWidth="1"/>
    <col min="5617" max="5617" width="0" style="30" hidden="1" customWidth="1"/>
    <col min="5618" max="5618" width="7.28515625" style="30" customWidth="1"/>
    <col min="5619" max="5619" width="0" style="30" hidden="1" customWidth="1"/>
    <col min="5620" max="5620" width="7.28515625" style="30" customWidth="1"/>
    <col min="5621" max="5621" width="59.5703125" style="30" customWidth="1"/>
    <col min="5622" max="5622" width="0" style="30" hidden="1" customWidth="1"/>
    <col min="5623" max="5623" width="23.85546875" style="30" customWidth="1"/>
    <col min="5624" max="5624" width="27.42578125" style="30" customWidth="1"/>
    <col min="5625" max="5625" width="28" style="30" customWidth="1"/>
    <col min="5626" max="5628" width="0" style="30" hidden="1" customWidth="1"/>
    <col min="5629" max="5629" width="7.28515625" style="30" customWidth="1"/>
    <col min="5630" max="5630" width="6.140625" style="30" bestFit="1" customWidth="1"/>
    <col min="5631" max="5631" width="76.85546875" style="30"/>
    <col min="5632" max="5632" width="7.28515625" style="30" customWidth="1"/>
    <col min="5633" max="5633" width="6.140625" style="30" bestFit="1" customWidth="1"/>
    <col min="5634" max="5634" width="78" style="30" customWidth="1"/>
    <col min="5635" max="5635" width="20.7109375" style="30" customWidth="1"/>
    <col min="5636" max="5636" width="26" style="30" customWidth="1"/>
    <col min="5637" max="5637" width="37" style="30" bestFit="1" customWidth="1"/>
    <col min="5638" max="5646" width="0" style="30" hidden="1" customWidth="1"/>
    <col min="5647" max="5649" width="22.7109375" style="30" bestFit="1" customWidth="1"/>
    <col min="5650" max="5650" width="25.28515625" style="30" bestFit="1" customWidth="1"/>
    <col min="5651" max="5651" width="21" style="30" bestFit="1" customWidth="1"/>
    <col min="5652" max="5652" width="8.28515625" style="30" customWidth="1"/>
    <col min="5653" max="5653" width="19" style="30" bestFit="1" customWidth="1"/>
    <col min="5654" max="5654" width="20.5703125" style="30" bestFit="1" customWidth="1"/>
    <col min="5655" max="5655" width="19" style="30" customWidth="1"/>
    <col min="5656" max="5862" width="11.42578125" style="30" customWidth="1"/>
    <col min="5863" max="5865" width="7.28515625" style="30" customWidth="1"/>
    <col min="5866" max="5866" width="0" style="30" hidden="1" customWidth="1"/>
    <col min="5867" max="5867" width="7.28515625" style="30" customWidth="1"/>
    <col min="5868" max="5868" width="66.140625" style="30" customWidth="1"/>
    <col min="5869" max="5869" width="0" style="30" hidden="1" customWidth="1"/>
    <col min="5870" max="5870" width="28" style="30" customWidth="1"/>
    <col min="5871" max="5871" width="32.140625" style="30" customWidth="1"/>
    <col min="5872" max="5872" width="39.85546875" style="30" bestFit="1" customWidth="1"/>
    <col min="5873" max="5873" width="0" style="30" hidden="1" customWidth="1"/>
    <col min="5874" max="5874" width="7.28515625" style="30" customWidth="1"/>
    <col min="5875" max="5875" width="0" style="30" hidden="1" customWidth="1"/>
    <col min="5876" max="5876" width="7.28515625" style="30" customWidth="1"/>
    <col min="5877" max="5877" width="59.5703125" style="30" customWidth="1"/>
    <col min="5878" max="5878" width="0" style="30" hidden="1" customWidth="1"/>
    <col min="5879" max="5879" width="23.85546875" style="30" customWidth="1"/>
    <col min="5880" max="5880" width="27.42578125" style="30" customWidth="1"/>
    <col min="5881" max="5881" width="28" style="30" customWidth="1"/>
    <col min="5882" max="5884" width="0" style="30" hidden="1" customWidth="1"/>
    <col min="5885" max="5885" width="7.28515625" style="30" customWidth="1"/>
    <col min="5886" max="5886" width="6.140625" style="30" bestFit="1" customWidth="1"/>
    <col min="5887" max="5887" width="76.85546875" style="30"/>
    <col min="5888" max="5888" width="7.28515625" style="30" customWidth="1"/>
    <col min="5889" max="5889" width="6.140625" style="30" bestFit="1" customWidth="1"/>
    <col min="5890" max="5890" width="78" style="30" customWidth="1"/>
    <col min="5891" max="5891" width="20.7109375" style="30" customWidth="1"/>
    <col min="5892" max="5892" width="26" style="30" customWidth="1"/>
    <col min="5893" max="5893" width="37" style="30" bestFit="1" customWidth="1"/>
    <col min="5894" max="5902" width="0" style="30" hidden="1" customWidth="1"/>
    <col min="5903" max="5905" width="22.7109375" style="30" bestFit="1" customWidth="1"/>
    <col min="5906" max="5906" width="25.28515625" style="30" bestFit="1" customWidth="1"/>
    <col min="5907" max="5907" width="21" style="30" bestFit="1" customWidth="1"/>
    <col min="5908" max="5908" width="8.28515625" style="30" customWidth="1"/>
    <col min="5909" max="5909" width="19" style="30" bestFit="1" customWidth="1"/>
    <col min="5910" max="5910" width="20.5703125" style="30" bestFit="1" customWidth="1"/>
    <col min="5911" max="5911" width="19" style="30" customWidth="1"/>
    <col min="5912" max="6118" width="11.42578125" style="30" customWidth="1"/>
    <col min="6119" max="6121" width="7.28515625" style="30" customWidth="1"/>
    <col min="6122" max="6122" width="0" style="30" hidden="1" customWidth="1"/>
    <col min="6123" max="6123" width="7.28515625" style="30" customWidth="1"/>
    <col min="6124" max="6124" width="66.140625" style="30" customWidth="1"/>
    <col min="6125" max="6125" width="0" style="30" hidden="1" customWidth="1"/>
    <col min="6126" max="6126" width="28" style="30" customWidth="1"/>
    <col min="6127" max="6127" width="32.140625" style="30" customWidth="1"/>
    <col min="6128" max="6128" width="39.85546875" style="30" bestFit="1" customWidth="1"/>
    <col min="6129" max="6129" width="0" style="30" hidden="1" customWidth="1"/>
    <col min="6130" max="6130" width="7.28515625" style="30" customWidth="1"/>
    <col min="6131" max="6131" width="0" style="30" hidden="1" customWidth="1"/>
    <col min="6132" max="6132" width="7.28515625" style="30" customWidth="1"/>
    <col min="6133" max="6133" width="59.5703125" style="30" customWidth="1"/>
    <col min="6134" max="6134" width="0" style="30" hidden="1" customWidth="1"/>
    <col min="6135" max="6135" width="23.85546875" style="30" customWidth="1"/>
    <col min="6136" max="6136" width="27.42578125" style="30" customWidth="1"/>
    <col min="6137" max="6137" width="28" style="30" customWidth="1"/>
    <col min="6138" max="6140" width="0" style="30" hidden="1" customWidth="1"/>
    <col min="6141" max="6141" width="7.28515625" style="30" customWidth="1"/>
    <col min="6142" max="6142" width="6.140625" style="30" bestFit="1" customWidth="1"/>
    <col min="6143" max="6143" width="76.85546875" style="30"/>
    <col min="6144" max="6144" width="7.28515625" style="30" customWidth="1"/>
    <col min="6145" max="6145" width="6.140625" style="30" bestFit="1" customWidth="1"/>
    <col min="6146" max="6146" width="78" style="30" customWidth="1"/>
    <col min="6147" max="6147" width="20.7109375" style="30" customWidth="1"/>
    <col min="6148" max="6148" width="26" style="30" customWidth="1"/>
    <col min="6149" max="6149" width="37" style="30" bestFit="1" customWidth="1"/>
    <col min="6150" max="6158" width="0" style="30" hidden="1" customWidth="1"/>
    <col min="6159" max="6161" width="22.7109375" style="30" bestFit="1" customWidth="1"/>
    <col min="6162" max="6162" width="25.28515625" style="30" bestFit="1" customWidth="1"/>
    <col min="6163" max="6163" width="21" style="30" bestFit="1" customWidth="1"/>
    <col min="6164" max="6164" width="8.28515625" style="30" customWidth="1"/>
    <col min="6165" max="6165" width="19" style="30" bestFit="1" customWidth="1"/>
    <col min="6166" max="6166" width="20.5703125" style="30" bestFit="1" customWidth="1"/>
    <col min="6167" max="6167" width="19" style="30" customWidth="1"/>
    <col min="6168" max="6374" width="11.42578125" style="30" customWidth="1"/>
    <col min="6375" max="6377" width="7.28515625" style="30" customWidth="1"/>
    <col min="6378" max="6378" width="0" style="30" hidden="1" customWidth="1"/>
    <col min="6379" max="6379" width="7.28515625" style="30" customWidth="1"/>
    <col min="6380" max="6380" width="66.140625" style="30" customWidth="1"/>
    <col min="6381" max="6381" width="0" style="30" hidden="1" customWidth="1"/>
    <col min="6382" max="6382" width="28" style="30" customWidth="1"/>
    <col min="6383" max="6383" width="32.140625" style="30" customWidth="1"/>
    <col min="6384" max="6384" width="39.85546875" style="30" bestFit="1" customWidth="1"/>
    <col min="6385" max="6385" width="0" style="30" hidden="1" customWidth="1"/>
    <col min="6386" max="6386" width="7.28515625" style="30" customWidth="1"/>
    <col min="6387" max="6387" width="0" style="30" hidden="1" customWidth="1"/>
    <col min="6388" max="6388" width="7.28515625" style="30" customWidth="1"/>
    <col min="6389" max="6389" width="59.5703125" style="30" customWidth="1"/>
    <col min="6390" max="6390" width="0" style="30" hidden="1" customWidth="1"/>
    <col min="6391" max="6391" width="23.85546875" style="30" customWidth="1"/>
    <col min="6392" max="6392" width="27.42578125" style="30" customWidth="1"/>
    <col min="6393" max="6393" width="28" style="30" customWidth="1"/>
    <col min="6394" max="6396" width="0" style="30" hidden="1" customWidth="1"/>
    <col min="6397" max="6397" width="7.28515625" style="30" customWidth="1"/>
    <col min="6398" max="6398" width="6.140625" style="30" bestFit="1" customWidth="1"/>
    <col min="6399" max="6399" width="76.85546875" style="30"/>
    <col min="6400" max="6400" width="7.28515625" style="30" customWidth="1"/>
    <col min="6401" max="6401" width="6.140625" style="30" bestFit="1" customWidth="1"/>
    <col min="6402" max="6402" width="78" style="30" customWidth="1"/>
    <col min="6403" max="6403" width="20.7109375" style="30" customWidth="1"/>
    <col min="6404" max="6404" width="26" style="30" customWidth="1"/>
    <col min="6405" max="6405" width="37" style="30" bestFit="1" customWidth="1"/>
    <col min="6406" max="6414" width="0" style="30" hidden="1" customWidth="1"/>
    <col min="6415" max="6417" width="22.7109375" style="30" bestFit="1" customWidth="1"/>
    <col min="6418" max="6418" width="25.28515625" style="30" bestFit="1" customWidth="1"/>
    <col min="6419" max="6419" width="21" style="30" bestFit="1" customWidth="1"/>
    <col min="6420" max="6420" width="8.28515625" style="30" customWidth="1"/>
    <col min="6421" max="6421" width="19" style="30" bestFit="1" customWidth="1"/>
    <col min="6422" max="6422" width="20.5703125" style="30" bestFit="1" customWidth="1"/>
    <col min="6423" max="6423" width="19" style="30" customWidth="1"/>
    <col min="6424" max="6630" width="11.42578125" style="30" customWidth="1"/>
    <col min="6631" max="6633" width="7.28515625" style="30" customWidth="1"/>
    <col min="6634" max="6634" width="0" style="30" hidden="1" customWidth="1"/>
    <col min="6635" max="6635" width="7.28515625" style="30" customWidth="1"/>
    <col min="6636" max="6636" width="66.140625" style="30" customWidth="1"/>
    <col min="6637" max="6637" width="0" style="30" hidden="1" customWidth="1"/>
    <col min="6638" max="6638" width="28" style="30" customWidth="1"/>
    <col min="6639" max="6639" width="32.140625" style="30" customWidth="1"/>
    <col min="6640" max="6640" width="39.85546875" style="30" bestFit="1" customWidth="1"/>
    <col min="6641" max="6641" width="0" style="30" hidden="1" customWidth="1"/>
    <col min="6642" max="6642" width="7.28515625" style="30" customWidth="1"/>
    <col min="6643" max="6643" width="0" style="30" hidden="1" customWidth="1"/>
    <col min="6644" max="6644" width="7.28515625" style="30" customWidth="1"/>
    <col min="6645" max="6645" width="59.5703125" style="30" customWidth="1"/>
    <col min="6646" max="6646" width="0" style="30" hidden="1" customWidth="1"/>
    <col min="6647" max="6647" width="23.85546875" style="30" customWidth="1"/>
    <col min="6648" max="6648" width="27.42578125" style="30" customWidth="1"/>
    <col min="6649" max="6649" width="28" style="30" customWidth="1"/>
    <col min="6650" max="6652" width="0" style="30" hidden="1" customWidth="1"/>
    <col min="6653" max="6653" width="7.28515625" style="30" customWidth="1"/>
    <col min="6654" max="6654" width="6.140625" style="30" bestFit="1" customWidth="1"/>
    <col min="6655" max="6655" width="76.85546875" style="30"/>
    <col min="6656" max="6656" width="7.28515625" style="30" customWidth="1"/>
    <col min="6657" max="6657" width="6.140625" style="30" bestFit="1" customWidth="1"/>
    <col min="6658" max="6658" width="78" style="30" customWidth="1"/>
    <col min="6659" max="6659" width="20.7109375" style="30" customWidth="1"/>
    <col min="6660" max="6660" width="26" style="30" customWidth="1"/>
    <col min="6661" max="6661" width="37" style="30" bestFit="1" customWidth="1"/>
    <col min="6662" max="6670" width="0" style="30" hidden="1" customWidth="1"/>
    <col min="6671" max="6673" width="22.7109375" style="30" bestFit="1" customWidth="1"/>
    <col min="6674" max="6674" width="25.28515625" style="30" bestFit="1" customWidth="1"/>
    <col min="6675" max="6675" width="21" style="30" bestFit="1" customWidth="1"/>
    <col min="6676" max="6676" width="8.28515625" style="30" customWidth="1"/>
    <col min="6677" max="6677" width="19" style="30" bestFit="1" customWidth="1"/>
    <col min="6678" max="6678" width="20.5703125" style="30" bestFit="1" customWidth="1"/>
    <col min="6679" max="6679" width="19" style="30" customWidth="1"/>
    <col min="6680" max="6886" width="11.42578125" style="30" customWidth="1"/>
    <col min="6887" max="6889" width="7.28515625" style="30" customWidth="1"/>
    <col min="6890" max="6890" width="0" style="30" hidden="1" customWidth="1"/>
    <col min="6891" max="6891" width="7.28515625" style="30" customWidth="1"/>
    <col min="6892" max="6892" width="66.140625" style="30" customWidth="1"/>
    <col min="6893" max="6893" width="0" style="30" hidden="1" customWidth="1"/>
    <col min="6894" max="6894" width="28" style="30" customWidth="1"/>
    <col min="6895" max="6895" width="32.140625" style="30" customWidth="1"/>
    <col min="6896" max="6896" width="39.85546875" style="30" bestFit="1" customWidth="1"/>
    <col min="6897" max="6897" width="0" style="30" hidden="1" customWidth="1"/>
    <col min="6898" max="6898" width="7.28515625" style="30" customWidth="1"/>
    <col min="6899" max="6899" width="0" style="30" hidden="1" customWidth="1"/>
    <col min="6900" max="6900" width="7.28515625" style="30" customWidth="1"/>
    <col min="6901" max="6901" width="59.5703125" style="30" customWidth="1"/>
    <col min="6902" max="6902" width="0" style="30" hidden="1" customWidth="1"/>
    <col min="6903" max="6903" width="23.85546875" style="30" customWidth="1"/>
    <col min="6904" max="6904" width="27.42578125" style="30" customWidth="1"/>
    <col min="6905" max="6905" width="28" style="30" customWidth="1"/>
    <col min="6906" max="6908" width="0" style="30" hidden="1" customWidth="1"/>
    <col min="6909" max="6909" width="7.28515625" style="30" customWidth="1"/>
    <col min="6910" max="6910" width="6.140625" style="30" bestFit="1" customWidth="1"/>
    <col min="6911" max="6911" width="76.85546875" style="30"/>
    <col min="6912" max="6912" width="7.28515625" style="30" customWidth="1"/>
    <col min="6913" max="6913" width="6.140625" style="30" bestFit="1" customWidth="1"/>
    <col min="6914" max="6914" width="78" style="30" customWidth="1"/>
    <col min="6915" max="6915" width="20.7109375" style="30" customWidth="1"/>
    <col min="6916" max="6916" width="26" style="30" customWidth="1"/>
    <col min="6917" max="6917" width="37" style="30" bestFit="1" customWidth="1"/>
    <col min="6918" max="6926" width="0" style="30" hidden="1" customWidth="1"/>
    <col min="6927" max="6929" width="22.7109375" style="30" bestFit="1" customWidth="1"/>
    <col min="6930" max="6930" width="25.28515625" style="30" bestFit="1" customWidth="1"/>
    <col min="6931" max="6931" width="21" style="30" bestFit="1" customWidth="1"/>
    <col min="6932" max="6932" width="8.28515625" style="30" customWidth="1"/>
    <col min="6933" max="6933" width="19" style="30" bestFit="1" customWidth="1"/>
    <col min="6934" max="6934" width="20.5703125" style="30" bestFit="1" customWidth="1"/>
    <col min="6935" max="6935" width="19" style="30" customWidth="1"/>
    <col min="6936" max="7142" width="11.42578125" style="30" customWidth="1"/>
    <col min="7143" max="7145" width="7.28515625" style="30" customWidth="1"/>
    <col min="7146" max="7146" width="0" style="30" hidden="1" customWidth="1"/>
    <col min="7147" max="7147" width="7.28515625" style="30" customWidth="1"/>
    <col min="7148" max="7148" width="66.140625" style="30" customWidth="1"/>
    <col min="7149" max="7149" width="0" style="30" hidden="1" customWidth="1"/>
    <col min="7150" max="7150" width="28" style="30" customWidth="1"/>
    <col min="7151" max="7151" width="32.140625" style="30" customWidth="1"/>
    <col min="7152" max="7152" width="39.85546875" style="30" bestFit="1" customWidth="1"/>
    <col min="7153" max="7153" width="0" style="30" hidden="1" customWidth="1"/>
    <col min="7154" max="7154" width="7.28515625" style="30" customWidth="1"/>
    <col min="7155" max="7155" width="0" style="30" hidden="1" customWidth="1"/>
    <col min="7156" max="7156" width="7.28515625" style="30" customWidth="1"/>
    <col min="7157" max="7157" width="59.5703125" style="30" customWidth="1"/>
    <col min="7158" max="7158" width="0" style="30" hidden="1" customWidth="1"/>
    <col min="7159" max="7159" width="23.85546875" style="30" customWidth="1"/>
    <col min="7160" max="7160" width="27.42578125" style="30" customWidth="1"/>
    <col min="7161" max="7161" width="28" style="30" customWidth="1"/>
    <col min="7162" max="7164" width="0" style="30" hidden="1" customWidth="1"/>
    <col min="7165" max="7165" width="7.28515625" style="30" customWidth="1"/>
    <col min="7166" max="7166" width="6.140625" style="30" bestFit="1" customWidth="1"/>
    <col min="7167" max="7167" width="76.85546875" style="30"/>
    <col min="7168" max="7168" width="7.28515625" style="30" customWidth="1"/>
    <col min="7169" max="7169" width="6.140625" style="30" bestFit="1" customWidth="1"/>
    <col min="7170" max="7170" width="78" style="30" customWidth="1"/>
    <col min="7171" max="7171" width="20.7109375" style="30" customWidth="1"/>
    <col min="7172" max="7172" width="26" style="30" customWidth="1"/>
    <col min="7173" max="7173" width="37" style="30" bestFit="1" customWidth="1"/>
    <col min="7174" max="7182" width="0" style="30" hidden="1" customWidth="1"/>
    <col min="7183" max="7185" width="22.7109375" style="30" bestFit="1" customWidth="1"/>
    <col min="7186" max="7186" width="25.28515625" style="30" bestFit="1" customWidth="1"/>
    <col min="7187" max="7187" width="21" style="30" bestFit="1" customWidth="1"/>
    <col min="7188" max="7188" width="8.28515625" style="30" customWidth="1"/>
    <col min="7189" max="7189" width="19" style="30" bestFit="1" customWidth="1"/>
    <col min="7190" max="7190" width="20.5703125" style="30" bestFit="1" customWidth="1"/>
    <col min="7191" max="7191" width="19" style="30" customWidth="1"/>
    <col min="7192" max="7398" width="11.42578125" style="30" customWidth="1"/>
    <col min="7399" max="7401" width="7.28515625" style="30" customWidth="1"/>
    <col min="7402" max="7402" width="0" style="30" hidden="1" customWidth="1"/>
    <col min="7403" max="7403" width="7.28515625" style="30" customWidth="1"/>
    <col min="7404" max="7404" width="66.140625" style="30" customWidth="1"/>
    <col min="7405" max="7405" width="0" style="30" hidden="1" customWidth="1"/>
    <col min="7406" max="7406" width="28" style="30" customWidth="1"/>
    <col min="7407" max="7407" width="32.140625" style="30" customWidth="1"/>
    <col min="7408" max="7408" width="39.85546875" style="30" bestFit="1" customWidth="1"/>
    <col min="7409" max="7409" width="0" style="30" hidden="1" customWidth="1"/>
    <col min="7410" max="7410" width="7.28515625" style="30" customWidth="1"/>
    <col min="7411" max="7411" width="0" style="30" hidden="1" customWidth="1"/>
    <col min="7412" max="7412" width="7.28515625" style="30" customWidth="1"/>
    <col min="7413" max="7413" width="59.5703125" style="30" customWidth="1"/>
    <col min="7414" max="7414" width="0" style="30" hidden="1" customWidth="1"/>
    <col min="7415" max="7415" width="23.85546875" style="30" customWidth="1"/>
    <col min="7416" max="7416" width="27.42578125" style="30" customWidth="1"/>
    <col min="7417" max="7417" width="28" style="30" customWidth="1"/>
    <col min="7418" max="7420" width="0" style="30" hidden="1" customWidth="1"/>
    <col min="7421" max="7421" width="7.28515625" style="30" customWidth="1"/>
    <col min="7422" max="7422" width="6.140625" style="30" bestFit="1" customWidth="1"/>
    <col min="7423" max="7423" width="76.85546875" style="30"/>
    <col min="7424" max="7424" width="7.28515625" style="30" customWidth="1"/>
    <col min="7425" max="7425" width="6.140625" style="30" bestFit="1" customWidth="1"/>
    <col min="7426" max="7426" width="78" style="30" customWidth="1"/>
    <col min="7427" max="7427" width="20.7109375" style="30" customWidth="1"/>
    <col min="7428" max="7428" width="26" style="30" customWidth="1"/>
    <col min="7429" max="7429" width="37" style="30" bestFit="1" customWidth="1"/>
    <col min="7430" max="7438" width="0" style="30" hidden="1" customWidth="1"/>
    <col min="7439" max="7441" width="22.7109375" style="30" bestFit="1" customWidth="1"/>
    <col min="7442" max="7442" width="25.28515625" style="30" bestFit="1" customWidth="1"/>
    <col min="7443" max="7443" width="21" style="30" bestFit="1" customWidth="1"/>
    <col min="7444" max="7444" width="8.28515625" style="30" customWidth="1"/>
    <col min="7445" max="7445" width="19" style="30" bestFit="1" customWidth="1"/>
    <col min="7446" max="7446" width="20.5703125" style="30" bestFit="1" customWidth="1"/>
    <col min="7447" max="7447" width="19" style="30" customWidth="1"/>
    <col min="7448" max="7654" width="11.42578125" style="30" customWidth="1"/>
    <col min="7655" max="7657" width="7.28515625" style="30" customWidth="1"/>
    <col min="7658" max="7658" width="0" style="30" hidden="1" customWidth="1"/>
    <col min="7659" max="7659" width="7.28515625" style="30" customWidth="1"/>
    <col min="7660" max="7660" width="66.140625" style="30" customWidth="1"/>
    <col min="7661" max="7661" width="0" style="30" hidden="1" customWidth="1"/>
    <col min="7662" max="7662" width="28" style="30" customWidth="1"/>
    <col min="7663" max="7663" width="32.140625" style="30" customWidth="1"/>
    <col min="7664" max="7664" width="39.85546875" style="30" bestFit="1" customWidth="1"/>
    <col min="7665" max="7665" width="0" style="30" hidden="1" customWidth="1"/>
    <col min="7666" max="7666" width="7.28515625" style="30" customWidth="1"/>
    <col min="7667" max="7667" width="0" style="30" hidden="1" customWidth="1"/>
    <col min="7668" max="7668" width="7.28515625" style="30" customWidth="1"/>
    <col min="7669" max="7669" width="59.5703125" style="30" customWidth="1"/>
    <col min="7670" max="7670" width="0" style="30" hidden="1" customWidth="1"/>
    <col min="7671" max="7671" width="23.85546875" style="30" customWidth="1"/>
    <col min="7672" max="7672" width="27.42578125" style="30" customWidth="1"/>
    <col min="7673" max="7673" width="28" style="30" customWidth="1"/>
    <col min="7674" max="7676" width="0" style="30" hidden="1" customWidth="1"/>
    <col min="7677" max="7677" width="7.28515625" style="30" customWidth="1"/>
    <col min="7678" max="7678" width="6.140625" style="30" bestFit="1" customWidth="1"/>
    <col min="7679" max="7679" width="76.85546875" style="30"/>
    <col min="7680" max="7680" width="7.28515625" style="30" customWidth="1"/>
    <col min="7681" max="7681" width="6.140625" style="30" bestFit="1" customWidth="1"/>
    <col min="7682" max="7682" width="78" style="30" customWidth="1"/>
    <col min="7683" max="7683" width="20.7109375" style="30" customWidth="1"/>
    <col min="7684" max="7684" width="26" style="30" customWidth="1"/>
    <col min="7685" max="7685" width="37" style="30" bestFit="1" customWidth="1"/>
    <col min="7686" max="7694" width="0" style="30" hidden="1" customWidth="1"/>
    <col min="7695" max="7697" width="22.7109375" style="30" bestFit="1" customWidth="1"/>
    <col min="7698" max="7698" width="25.28515625" style="30" bestFit="1" customWidth="1"/>
    <col min="7699" max="7699" width="21" style="30" bestFit="1" customWidth="1"/>
    <col min="7700" max="7700" width="8.28515625" style="30" customWidth="1"/>
    <col min="7701" max="7701" width="19" style="30" bestFit="1" customWidth="1"/>
    <col min="7702" max="7702" width="20.5703125" style="30" bestFit="1" customWidth="1"/>
    <col min="7703" max="7703" width="19" style="30" customWidth="1"/>
    <col min="7704" max="7910" width="11.42578125" style="30" customWidth="1"/>
    <col min="7911" max="7913" width="7.28515625" style="30" customWidth="1"/>
    <col min="7914" max="7914" width="0" style="30" hidden="1" customWidth="1"/>
    <col min="7915" max="7915" width="7.28515625" style="30" customWidth="1"/>
    <col min="7916" max="7916" width="66.140625" style="30" customWidth="1"/>
    <col min="7917" max="7917" width="0" style="30" hidden="1" customWidth="1"/>
    <col min="7918" max="7918" width="28" style="30" customWidth="1"/>
    <col min="7919" max="7919" width="32.140625" style="30" customWidth="1"/>
    <col min="7920" max="7920" width="39.85546875" style="30" bestFit="1" customWidth="1"/>
    <col min="7921" max="7921" width="0" style="30" hidden="1" customWidth="1"/>
    <col min="7922" max="7922" width="7.28515625" style="30" customWidth="1"/>
    <col min="7923" max="7923" width="0" style="30" hidden="1" customWidth="1"/>
    <col min="7924" max="7924" width="7.28515625" style="30" customWidth="1"/>
    <col min="7925" max="7925" width="59.5703125" style="30" customWidth="1"/>
    <col min="7926" max="7926" width="0" style="30" hidden="1" customWidth="1"/>
    <col min="7927" max="7927" width="23.85546875" style="30" customWidth="1"/>
    <col min="7928" max="7928" width="27.42578125" style="30" customWidth="1"/>
    <col min="7929" max="7929" width="28" style="30" customWidth="1"/>
    <col min="7930" max="7932" width="0" style="30" hidden="1" customWidth="1"/>
    <col min="7933" max="7933" width="7.28515625" style="30" customWidth="1"/>
    <col min="7934" max="7934" width="6.140625" style="30" bestFit="1" customWidth="1"/>
    <col min="7935" max="7935" width="76.85546875" style="30"/>
    <col min="7936" max="7936" width="7.28515625" style="30" customWidth="1"/>
    <col min="7937" max="7937" width="6.140625" style="30" bestFit="1" customWidth="1"/>
    <col min="7938" max="7938" width="78" style="30" customWidth="1"/>
    <col min="7939" max="7939" width="20.7109375" style="30" customWidth="1"/>
    <col min="7940" max="7940" width="26" style="30" customWidth="1"/>
    <col min="7941" max="7941" width="37" style="30" bestFit="1" customWidth="1"/>
    <col min="7942" max="7950" width="0" style="30" hidden="1" customWidth="1"/>
    <col min="7951" max="7953" width="22.7109375" style="30" bestFit="1" customWidth="1"/>
    <col min="7954" max="7954" width="25.28515625" style="30" bestFit="1" customWidth="1"/>
    <col min="7955" max="7955" width="21" style="30" bestFit="1" customWidth="1"/>
    <col min="7956" max="7956" width="8.28515625" style="30" customWidth="1"/>
    <col min="7957" max="7957" width="19" style="30" bestFit="1" customWidth="1"/>
    <col min="7958" max="7958" width="20.5703125" style="30" bestFit="1" customWidth="1"/>
    <col min="7959" max="7959" width="19" style="30" customWidth="1"/>
    <col min="7960" max="8166" width="11.42578125" style="30" customWidth="1"/>
    <col min="8167" max="8169" width="7.28515625" style="30" customWidth="1"/>
    <col min="8170" max="8170" width="0" style="30" hidden="1" customWidth="1"/>
    <col min="8171" max="8171" width="7.28515625" style="30" customWidth="1"/>
    <col min="8172" max="8172" width="66.140625" style="30" customWidth="1"/>
    <col min="8173" max="8173" width="0" style="30" hidden="1" customWidth="1"/>
    <col min="8174" max="8174" width="28" style="30" customWidth="1"/>
    <col min="8175" max="8175" width="32.140625" style="30" customWidth="1"/>
    <col min="8176" max="8176" width="39.85546875" style="30" bestFit="1" customWidth="1"/>
    <col min="8177" max="8177" width="0" style="30" hidden="1" customWidth="1"/>
    <col min="8178" max="8178" width="7.28515625" style="30" customWidth="1"/>
    <col min="8179" max="8179" width="0" style="30" hidden="1" customWidth="1"/>
    <col min="8180" max="8180" width="7.28515625" style="30" customWidth="1"/>
    <col min="8181" max="8181" width="59.5703125" style="30" customWidth="1"/>
    <col min="8182" max="8182" width="0" style="30" hidden="1" customWidth="1"/>
    <col min="8183" max="8183" width="23.85546875" style="30" customWidth="1"/>
    <col min="8184" max="8184" width="27.42578125" style="30" customWidth="1"/>
    <col min="8185" max="8185" width="28" style="30" customWidth="1"/>
    <col min="8186" max="8188" width="0" style="30" hidden="1" customWidth="1"/>
    <col min="8189" max="8189" width="7.28515625" style="30" customWidth="1"/>
    <col min="8190" max="8190" width="6.140625" style="30" bestFit="1" customWidth="1"/>
    <col min="8191" max="8191" width="76.85546875" style="30"/>
    <col min="8192" max="8192" width="7.28515625" style="30" customWidth="1"/>
    <col min="8193" max="8193" width="6.140625" style="30" bestFit="1" customWidth="1"/>
    <col min="8194" max="8194" width="78" style="30" customWidth="1"/>
    <col min="8195" max="8195" width="20.7109375" style="30" customWidth="1"/>
    <col min="8196" max="8196" width="26" style="30" customWidth="1"/>
    <col min="8197" max="8197" width="37" style="30" bestFit="1" customWidth="1"/>
    <col min="8198" max="8206" width="0" style="30" hidden="1" customWidth="1"/>
    <col min="8207" max="8209" width="22.7109375" style="30" bestFit="1" customWidth="1"/>
    <col min="8210" max="8210" width="25.28515625" style="30" bestFit="1" customWidth="1"/>
    <col min="8211" max="8211" width="21" style="30" bestFit="1" customWidth="1"/>
    <col min="8212" max="8212" width="8.28515625" style="30" customWidth="1"/>
    <col min="8213" max="8213" width="19" style="30" bestFit="1" customWidth="1"/>
    <col min="8214" max="8214" width="20.5703125" style="30" bestFit="1" customWidth="1"/>
    <col min="8215" max="8215" width="19" style="30" customWidth="1"/>
    <col min="8216" max="8422" width="11.42578125" style="30" customWidth="1"/>
    <col min="8423" max="8425" width="7.28515625" style="30" customWidth="1"/>
    <col min="8426" max="8426" width="0" style="30" hidden="1" customWidth="1"/>
    <col min="8427" max="8427" width="7.28515625" style="30" customWidth="1"/>
    <col min="8428" max="8428" width="66.140625" style="30" customWidth="1"/>
    <col min="8429" max="8429" width="0" style="30" hidden="1" customWidth="1"/>
    <col min="8430" max="8430" width="28" style="30" customWidth="1"/>
    <col min="8431" max="8431" width="32.140625" style="30" customWidth="1"/>
    <col min="8432" max="8432" width="39.85546875" style="30" bestFit="1" customWidth="1"/>
    <col min="8433" max="8433" width="0" style="30" hidden="1" customWidth="1"/>
    <col min="8434" max="8434" width="7.28515625" style="30" customWidth="1"/>
    <col min="8435" max="8435" width="0" style="30" hidden="1" customWidth="1"/>
    <col min="8436" max="8436" width="7.28515625" style="30" customWidth="1"/>
    <col min="8437" max="8437" width="59.5703125" style="30" customWidth="1"/>
    <col min="8438" max="8438" width="0" style="30" hidden="1" customWidth="1"/>
    <col min="8439" max="8439" width="23.85546875" style="30" customWidth="1"/>
    <col min="8440" max="8440" width="27.42578125" style="30" customWidth="1"/>
    <col min="8441" max="8441" width="28" style="30" customWidth="1"/>
    <col min="8442" max="8444" width="0" style="30" hidden="1" customWidth="1"/>
    <col min="8445" max="8445" width="7.28515625" style="30" customWidth="1"/>
    <col min="8446" max="8446" width="6.140625" style="30" bestFit="1" customWidth="1"/>
    <col min="8447" max="8447" width="76.85546875" style="30"/>
    <col min="8448" max="8448" width="7.28515625" style="30" customWidth="1"/>
    <col min="8449" max="8449" width="6.140625" style="30" bestFit="1" customWidth="1"/>
    <col min="8450" max="8450" width="78" style="30" customWidth="1"/>
    <col min="8451" max="8451" width="20.7109375" style="30" customWidth="1"/>
    <col min="8452" max="8452" width="26" style="30" customWidth="1"/>
    <col min="8453" max="8453" width="37" style="30" bestFit="1" customWidth="1"/>
    <col min="8454" max="8462" width="0" style="30" hidden="1" customWidth="1"/>
    <col min="8463" max="8465" width="22.7109375" style="30" bestFit="1" customWidth="1"/>
    <col min="8466" max="8466" width="25.28515625" style="30" bestFit="1" customWidth="1"/>
    <col min="8467" max="8467" width="21" style="30" bestFit="1" customWidth="1"/>
    <col min="8468" max="8468" width="8.28515625" style="30" customWidth="1"/>
    <col min="8469" max="8469" width="19" style="30" bestFit="1" customWidth="1"/>
    <col min="8470" max="8470" width="20.5703125" style="30" bestFit="1" customWidth="1"/>
    <col min="8471" max="8471" width="19" style="30" customWidth="1"/>
    <col min="8472" max="8678" width="11.42578125" style="30" customWidth="1"/>
    <col min="8679" max="8681" width="7.28515625" style="30" customWidth="1"/>
    <col min="8682" max="8682" width="0" style="30" hidden="1" customWidth="1"/>
    <col min="8683" max="8683" width="7.28515625" style="30" customWidth="1"/>
    <col min="8684" max="8684" width="66.140625" style="30" customWidth="1"/>
    <col min="8685" max="8685" width="0" style="30" hidden="1" customWidth="1"/>
    <col min="8686" max="8686" width="28" style="30" customWidth="1"/>
    <col min="8687" max="8687" width="32.140625" style="30" customWidth="1"/>
    <col min="8688" max="8688" width="39.85546875" style="30" bestFit="1" customWidth="1"/>
    <col min="8689" max="8689" width="0" style="30" hidden="1" customWidth="1"/>
    <col min="8690" max="8690" width="7.28515625" style="30" customWidth="1"/>
    <col min="8691" max="8691" width="0" style="30" hidden="1" customWidth="1"/>
    <col min="8692" max="8692" width="7.28515625" style="30" customWidth="1"/>
    <col min="8693" max="8693" width="59.5703125" style="30" customWidth="1"/>
    <col min="8694" max="8694" width="0" style="30" hidden="1" customWidth="1"/>
    <col min="8695" max="8695" width="23.85546875" style="30" customWidth="1"/>
    <col min="8696" max="8696" width="27.42578125" style="30" customWidth="1"/>
    <col min="8697" max="8697" width="28" style="30" customWidth="1"/>
    <col min="8698" max="8700" width="0" style="30" hidden="1" customWidth="1"/>
    <col min="8701" max="8701" width="7.28515625" style="30" customWidth="1"/>
    <col min="8702" max="8702" width="6.140625" style="30" bestFit="1" customWidth="1"/>
    <col min="8703" max="8703" width="76.85546875" style="30"/>
    <col min="8704" max="8704" width="7.28515625" style="30" customWidth="1"/>
    <col min="8705" max="8705" width="6.140625" style="30" bestFit="1" customWidth="1"/>
    <col min="8706" max="8706" width="78" style="30" customWidth="1"/>
    <col min="8707" max="8707" width="20.7109375" style="30" customWidth="1"/>
    <col min="8708" max="8708" width="26" style="30" customWidth="1"/>
    <col min="8709" max="8709" width="37" style="30" bestFit="1" customWidth="1"/>
    <col min="8710" max="8718" width="0" style="30" hidden="1" customWidth="1"/>
    <col min="8719" max="8721" width="22.7109375" style="30" bestFit="1" customWidth="1"/>
    <col min="8722" max="8722" width="25.28515625" style="30" bestFit="1" customWidth="1"/>
    <col min="8723" max="8723" width="21" style="30" bestFit="1" customWidth="1"/>
    <col min="8724" max="8724" width="8.28515625" style="30" customWidth="1"/>
    <col min="8725" max="8725" width="19" style="30" bestFit="1" customWidth="1"/>
    <col min="8726" max="8726" width="20.5703125" style="30" bestFit="1" customWidth="1"/>
    <col min="8727" max="8727" width="19" style="30" customWidth="1"/>
    <col min="8728" max="8934" width="11.42578125" style="30" customWidth="1"/>
    <col min="8935" max="8937" width="7.28515625" style="30" customWidth="1"/>
    <col min="8938" max="8938" width="0" style="30" hidden="1" customWidth="1"/>
    <col min="8939" max="8939" width="7.28515625" style="30" customWidth="1"/>
    <col min="8940" max="8940" width="66.140625" style="30" customWidth="1"/>
    <col min="8941" max="8941" width="0" style="30" hidden="1" customWidth="1"/>
    <col min="8942" max="8942" width="28" style="30" customWidth="1"/>
    <col min="8943" max="8943" width="32.140625" style="30" customWidth="1"/>
    <col min="8944" max="8944" width="39.85546875" style="30" bestFit="1" customWidth="1"/>
    <col min="8945" max="8945" width="0" style="30" hidden="1" customWidth="1"/>
    <col min="8946" max="8946" width="7.28515625" style="30" customWidth="1"/>
    <col min="8947" max="8947" width="0" style="30" hidden="1" customWidth="1"/>
    <col min="8948" max="8948" width="7.28515625" style="30" customWidth="1"/>
    <col min="8949" max="8949" width="59.5703125" style="30" customWidth="1"/>
    <col min="8950" max="8950" width="0" style="30" hidden="1" customWidth="1"/>
    <col min="8951" max="8951" width="23.85546875" style="30" customWidth="1"/>
    <col min="8952" max="8952" width="27.42578125" style="30" customWidth="1"/>
    <col min="8953" max="8953" width="28" style="30" customWidth="1"/>
    <col min="8954" max="8956" width="0" style="30" hidden="1" customWidth="1"/>
    <col min="8957" max="8957" width="7.28515625" style="30" customWidth="1"/>
    <col min="8958" max="8958" width="6.140625" style="30" bestFit="1" customWidth="1"/>
    <col min="8959" max="8959" width="76.85546875" style="30"/>
    <col min="8960" max="8960" width="7.28515625" style="30" customWidth="1"/>
    <col min="8961" max="8961" width="6.140625" style="30" bestFit="1" customWidth="1"/>
    <col min="8962" max="8962" width="78" style="30" customWidth="1"/>
    <col min="8963" max="8963" width="20.7109375" style="30" customWidth="1"/>
    <col min="8964" max="8964" width="26" style="30" customWidth="1"/>
    <col min="8965" max="8965" width="37" style="30" bestFit="1" customWidth="1"/>
    <col min="8966" max="8974" width="0" style="30" hidden="1" customWidth="1"/>
    <col min="8975" max="8977" width="22.7109375" style="30" bestFit="1" customWidth="1"/>
    <col min="8978" max="8978" width="25.28515625" style="30" bestFit="1" customWidth="1"/>
    <col min="8979" max="8979" width="21" style="30" bestFit="1" customWidth="1"/>
    <col min="8980" max="8980" width="8.28515625" style="30" customWidth="1"/>
    <col min="8981" max="8981" width="19" style="30" bestFit="1" customWidth="1"/>
    <col min="8982" max="8982" width="20.5703125" style="30" bestFit="1" customWidth="1"/>
    <col min="8983" max="8983" width="19" style="30" customWidth="1"/>
    <col min="8984" max="9190" width="11.42578125" style="30" customWidth="1"/>
    <col min="9191" max="9193" width="7.28515625" style="30" customWidth="1"/>
    <col min="9194" max="9194" width="0" style="30" hidden="1" customWidth="1"/>
    <col min="9195" max="9195" width="7.28515625" style="30" customWidth="1"/>
    <col min="9196" max="9196" width="66.140625" style="30" customWidth="1"/>
    <col min="9197" max="9197" width="0" style="30" hidden="1" customWidth="1"/>
    <col min="9198" max="9198" width="28" style="30" customWidth="1"/>
    <col min="9199" max="9199" width="32.140625" style="30" customWidth="1"/>
    <col min="9200" max="9200" width="39.85546875" style="30" bestFit="1" customWidth="1"/>
    <col min="9201" max="9201" width="0" style="30" hidden="1" customWidth="1"/>
    <col min="9202" max="9202" width="7.28515625" style="30" customWidth="1"/>
    <col min="9203" max="9203" width="0" style="30" hidden="1" customWidth="1"/>
    <col min="9204" max="9204" width="7.28515625" style="30" customWidth="1"/>
    <col min="9205" max="9205" width="59.5703125" style="30" customWidth="1"/>
    <col min="9206" max="9206" width="0" style="30" hidden="1" customWidth="1"/>
    <col min="9207" max="9207" width="23.85546875" style="30" customWidth="1"/>
    <col min="9208" max="9208" width="27.42578125" style="30" customWidth="1"/>
    <col min="9209" max="9209" width="28" style="30" customWidth="1"/>
    <col min="9210" max="9212" width="0" style="30" hidden="1" customWidth="1"/>
    <col min="9213" max="9213" width="7.28515625" style="30" customWidth="1"/>
    <col min="9214" max="9214" width="6.140625" style="30" bestFit="1" customWidth="1"/>
    <col min="9215" max="9215" width="76.85546875" style="30"/>
    <col min="9216" max="9216" width="7.28515625" style="30" customWidth="1"/>
    <col min="9217" max="9217" width="6.140625" style="30" bestFit="1" customWidth="1"/>
    <col min="9218" max="9218" width="78" style="30" customWidth="1"/>
    <col min="9219" max="9219" width="20.7109375" style="30" customWidth="1"/>
    <col min="9220" max="9220" width="26" style="30" customWidth="1"/>
    <col min="9221" max="9221" width="37" style="30" bestFit="1" customWidth="1"/>
    <col min="9222" max="9230" width="0" style="30" hidden="1" customWidth="1"/>
    <col min="9231" max="9233" width="22.7109375" style="30" bestFit="1" customWidth="1"/>
    <col min="9234" max="9234" width="25.28515625" style="30" bestFit="1" customWidth="1"/>
    <col min="9235" max="9235" width="21" style="30" bestFit="1" customWidth="1"/>
    <col min="9236" max="9236" width="8.28515625" style="30" customWidth="1"/>
    <col min="9237" max="9237" width="19" style="30" bestFit="1" customWidth="1"/>
    <col min="9238" max="9238" width="20.5703125" style="30" bestFit="1" customWidth="1"/>
    <col min="9239" max="9239" width="19" style="30" customWidth="1"/>
    <col min="9240" max="9446" width="11.42578125" style="30" customWidth="1"/>
    <col min="9447" max="9449" width="7.28515625" style="30" customWidth="1"/>
    <col min="9450" max="9450" width="0" style="30" hidden="1" customWidth="1"/>
    <col min="9451" max="9451" width="7.28515625" style="30" customWidth="1"/>
    <col min="9452" max="9452" width="66.140625" style="30" customWidth="1"/>
    <col min="9453" max="9453" width="0" style="30" hidden="1" customWidth="1"/>
    <col min="9454" max="9454" width="28" style="30" customWidth="1"/>
    <col min="9455" max="9455" width="32.140625" style="30" customWidth="1"/>
    <col min="9456" max="9456" width="39.85546875" style="30" bestFit="1" customWidth="1"/>
    <col min="9457" max="9457" width="0" style="30" hidden="1" customWidth="1"/>
    <col min="9458" max="9458" width="7.28515625" style="30" customWidth="1"/>
    <col min="9459" max="9459" width="0" style="30" hidden="1" customWidth="1"/>
    <col min="9460" max="9460" width="7.28515625" style="30" customWidth="1"/>
    <col min="9461" max="9461" width="59.5703125" style="30" customWidth="1"/>
    <col min="9462" max="9462" width="0" style="30" hidden="1" customWidth="1"/>
    <col min="9463" max="9463" width="23.85546875" style="30" customWidth="1"/>
    <col min="9464" max="9464" width="27.42578125" style="30" customWidth="1"/>
    <col min="9465" max="9465" width="28" style="30" customWidth="1"/>
    <col min="9466" max="9468" width="0" style="30" hidden="1" customWidth="1"/>
    <col min="9469" max="9469" width="7.28515625" style="30" customWidth="1"/>
    <col min="9470" max="9470" width="6.140625" style="30" bestFit="1" customWidth="1"/>
    <col min="9471" max="9471" width="76.85546875" style="30"/>
    <col min="9472" max="9472" width="7.28515625" style="30" customWidth="1"/>
    <col min="9473" max="9473" width="6.140625" style="30" bestFit="1" customWidth="1"/>
    <col min="9474" max="9474" width="78" style="30" customWidth="1"/>
    <col min="9475" max="9475" width="20.7109375" style="30" customWidth="1"/>
    <col min="9476" max="9476" width="26" style="30" customWidth="1"/>
    <col min="9477" max="9477" width="37" style="30" bestFit="1" customWidth="1"/>
    <col min="9478" max="9486" width="0" style="30" hidden="1" customWidth="1"/>
    <col min="9487" max="9489" width="22.7109375" style="30" bestFit="1" customWidth="1"/>
    <col min="9490" max="9490" width="25.28515625" style="30" bestFit="1" customWidth="1"/>
    <col min="9491" max="9491" width="21" style="30" bestFit="1" customWidth="1"/>
    <col min="9492" max="9492" width="8.28515625" style="30" customWidth="1"/>
    <col min="9493" max="9493" width="19" style="30" bestFit="1" customWidth="1"/>
    <col min="9494" max="9494" width="20.5703125" style="30" bestFit="1" customWidth="1"/>
    <col min="9495" max="9495" width="19" style="30" customWidth="1"/>
    <col min="9496" max="9702" width="11.42578125" style="30" customWidth="1"/>
    <col min="9703" max="9705" width="7.28515625" style="30" customWidth="1"/>
    <col min="9706" max="9706" width="0" style="30" hidden="1" customWidth="1"/>
    <col min="9707" max="9707" width="7.28515625" style="30" customWidth="1"/>
    <col min="9708" max="9708" width="66.140625" style="30" customWidth="1"/>
    <col min="9709" max="9709" width="0" style="30" hidden="1" customWidth="1"/>
    <col min="9710" max="9710" width="28" style="30" customWidth="1"/>
    <col min="9711" max="9711" width="32.140625" style="30" customWidth="1"/>
    <col min="9712" max="9712" width="39.85546875" style="30" bestFit="1" customWidth="1"/>
    <col min="9713" max="9713" width="0" style="30" hidden="1" customWidth="1"/>
    <col min="9714" max="9714" width="7.28515625" style="30" customWidth="1"/>
    <col min="9715" max="9715" width="0" style="30" hidden="1" customWidth="1"/>
    <col min="9716" max="9716" width="7.28515625" style="30" customWidth="1"/>
    <col min="9717" max="9717" width="59.5703125" style="30" customWidth="1"/>
    <col min="9718" max="9718" width="0" style="30" hidden="1" customWidth="1"/>
    <col min="9719" max="9719" width="23.85546875" style="30" customWidth="1"/>
    <col min="9720" max="9720" width="27.42578125" style="30" customWidth="1"/>
    <col min="9721" max="9721" width="28" style="30" customWidth="1"/>
    <col min="9722" max="9724" width="0" style="30" hidden="1" customWidth="1"/>
    <col min="9725" max="9725" width="7.28515625" style="30" customWidth="1"/>
    <col min="9726" max="9726" width="6.140625" style="30" bestFit="1" customWidth="1"/>
    <col min="9727" max="9727" width="76.85546875" style="30"/>
    <col min="9728" max="9728" width="7.28515625" style="30" customWidth="1"/>
    <col min="9729" max="9729" width="6.140625" style="30" bestFit="1" customWidth="1"/>
    <col min="9730" max="9730" width="78" style="30" customWidth="1"/>
    <col min="9731" max="9731" width="20.7109375" style="30" customWidth="1"/>
    <col min="9732" max="9732" width="26" style="30" customWidth="1"/>
    <col min="9733" max="9733" width="37" style="30" bestFit="1" customWidth="1"/>
    <col min="9734" max="9742" width="0" style="30" hidden="1" customWidth="1"/>
    <col min="9743" max="9745" width="22.7109375" style="30" bestFit="1" customWidth="1"/>
    <col min="9746" max="9746" width="25.28515625" style="30" bestFit="1" customWidth="1"/>
    <col min="9747" max="9747" width="21" style="30" bestFit="1" customWidth="1"/>
    <col min="9748" max="9748" width="8.28515625" style="30" customWidth="1"/>
    <col min="9749" max="9749" width="19" style="30" bestFit="1" customWidth="1"/>
    <col min="9750" max="9750" width="20.5703125" style="30" bestFit="1" customWidth="1"/>
    <col min="9751" max="9751" width="19" style="30" customWidth="1"/>
    <col min="9752" max="9958" width="11.42578125" style="30" customWidth="1"/>
    <col min="9959" max="9961" width="7.28515625" style="30" customWidth="1"/>
    <col min="9962" max="9962" width="0" style="30" hidden="1" customWidth="1"/>
    <col min="9963" max="9963" width="7.28515625" style="30" customWidth="1"/>
    <col min="9964" max="9964" width="66.140625" style="30" customWidth="1"/>
    <col min="9965" max="9965" width="0" style="30" hidden="1" customWidth="1"/>
    <col min="9966" max="9966" width="28" style="30" customWidth="1"/>
    <col min="9967" max="9967" width="32.140625" style="30" customWidth="1"/>
    <col min="9968" max="9968" width="39.85546875" style="30" bestFit="1" customWidth="1"/>
    <col min="9969" max="9969" width="0" style="30" hidden="1" customWidth="1"/>
    <col min="9970" max="9970" width="7.28515625" style="30" customWidth="1"/>
    <col min="9971" max="9971" width="0" style="30" hidden="1" customWidth="1"/>
    <col min="9972" max="9972" width="7.28515625" style="30" customWidth="1"/>
    <col min="9973" max="9973" width="59.5703125" style="30" customWidth="1"/>
    <col min="9974" max="9974" width="0" style="30" hidden="1" customWidth="1"/>
    <col min="9975" max="9975" width="23.85546875" style="30" customWidth="1"/>
    <col min="9976" max="9976" width="27.42578125" style="30" customWidth="1"/>
    <col min="9977" max="9977" width="28" style="30" customWidth="1"/>
    <col min="9978" max="9980" width="0" style="30" hidden="1" customWidth="1"/>
    <col min="9981" max="9981" width="7.28515625" style="30" customWidth="1"/>
    <col min="9982" max="9982" width="6.140625" style="30" bestFit="1" customWidth="1"/>
    <col min="9983" max="9983" width="76.85546875" style="30"/>
    <col min="9984" max="9984" width="7.28515625" style="30" customWidth="1"/>
    <col min="9985" max="9985" width="6.140625" style="30" bestFit="1" customWidth="1"/>
    <col min="9986" max="9986" width="78" style="30" customWidth="1"/>
    <col min="9987" max="9987" width="20.7109375" style="30" customWidth="1"/>
    <col min="9988" max="9988" width="26" style="30" customWidth="1"/>
    <col min="9989" max="9989" width="37" style="30" bestFit="1" customWidth="1"/>
    <col min="9990" max="9998" width="0" style="30" hidden="1" customWidth="1"/>
    <col min="9999" max="10001" width="22.7109375" style="30" bestFit="1" customWidth="1"/>
    <col min="10002" max="10002" width="25.28515625" style="30" bestFit="1" customWidth="1"/>
    <col min="10003" max="10003" width="21" style="30" bestFit="1" customWidth="1"/>
    <col min="10004" max="10004" width="8.28515625" style="30" customWidth="1"/>
    <col min="10005" max="10005" width="19" style="30" bestFit="1" customWidth="1"/>
    <col min="10006" max="10006" width="20.5703125" style="30" bestFit="1" customWidth="1"/>
    <col min="10007" max="10007" width="19" style="30" customWidth="1"/>
    <col min="10008" max="10214" width="11.42578125" style="30" customWidth="1"/>
    <col min="10215" max="10217" width="7.28515625" style="30" customWidth="1"/>
    <col min="10218" max="10218" width="0" style="30" hidden="1" customWidth="1"/>
    <col min="10219" max="10219" width="7.28515625" style="30" customWidth="1"/>
    <col min="10220" max="10220" width="66.140625" style="30" customWidth="1"/>
    <col min="10221" max="10221" width="0" style="30" hidden="1" customWidth="1"/>
    <col min="10222" max="10222" width="28" style="30" customWidth="1"/>
    <col min="10223" max="10223" width="32.140625" style="30" customWidth="1"/>
    <col min="10224" max="10224" width="39.85546875" style="30" bestFit="1" customWidth="1"/>
    <col min="10225" max="10225" width="0" style="30" hidden="1" customWidth="1"/>
    <col min="10226" max="10226" width="7.28515625" style="30" customWidth="1"/>
    <col min="10227" max="10227" width="0" style="30" hidden="1" customWidth="1"/>
    <col min="10228" max="10228" width="7.28515625" style="30" customWidth="1"/>
    <col min="10229" max="10229" width="59.5703125" style="30" customWidth="1"/>
    <col min="10230" max="10230" width="0" style="30" hidden="1" customWidth="1"/>
    <col min="10231" max="10231" width="23.85546875" style="30" customWidth="1"/>
    <col min="10232" max="10232" width="27.42578125" style="30" customWidth="1"/>
    <col min="10233" max="10233" width="28" style="30" customWidth="1"/>
    <col min="10234" max="10236" width="0" style="30" hidden="1" customWidth="1"/>
    <col min="10237" max="10237" width="7.28515625" style="30" customWidth="1"/>
    <col min="10238" max="10238" width="6.140625" style="30" bestFit="1" customWidth="1"/>
    <col min="10239" max="10239" width="76.85546875" style="30"/>
    <col min="10240" max="10240" width="7.28515625" style="30" customWidth="1"/>
    <col min="10241" max="10241" width="6.140625" style="30" bestFit="1" customWidth="1"/>
    <col min="10242" max="10242" width="78" style="30" customWidth="1"/>
    <col min="10243" max="10243" width="20.7109375" style="30" customWidth="1"/>
    <col min="10244" max="10244" width="26" style="30" customWidth="1"/>
    <col min="10245" max="10245" width="37" style="30" bestFit="1" customWidth="1"/>
    <col min="10246" max="10254" width="0" style="30" hidden="1" customWidth="1"/>
    <col min="10255" max="10257" width="22.7109375" style="30" bestFit="1" customWidth="1"/>
    <col min="10258" max="10258" width="25.28515625" style="30" bestFit="1" customWidth="1"/>
    <col min="10259" max="10259" width="21" style="30" bestFit="1" customWidth="1"/>
    <col min="10260" max="10260" width="8.28515625" style="30" customWidth="1"/>
    <col min="10261" max="10261" width="19" style="30" bestFit="1" customWidth="1"/>
    <col min="10262" max="10262" width="20.5703125" style="30" bestFit="1" customWidth="1"/>
    <col min="10263" max="10263" width="19" style="30" customWidth="1"/>
    <col min="10264" max="10470" width="11.42578125" style="30" customWidth="1"/>
    <col min="10471" max="10473" width="7.28515625" style="30" customWidth="1"/>
    <col min="10474" max="10474" width="0" style="30" hidden="1" customWidth="1"/>
    <col min="10475" max="10475" width="7.28515625" style="30" customWidth="1"/>
    <col min="10476" max="10476" width="66.140625" style="30" customWidth="1"/>
    <col min="10477" max="10477" width="0" style="30" hidden="1" customWidth="1"/>
    <col min="10478" max="10478" width="28" style="30" customWidth="1"/>
    <col min="10479" max="10479" width="32.140625" style="30" customWidth="1"/>
    <col min="10480" max="10480" width="39.85546875" style="30" bestFit="1" customWidth="1"/>
    <col min="10481" max="10481" width="0" style="30" hidden="1" customWidth="1"/>
    <col min="10482" max="10482" width="7.28515625" style="30" customWidth="1"/>
    <col min="10483" max="10483" width="0" style="30" hidden="1" customWidth="1"/>
    <col min="10484" max="10484" width="7.28515625" style="30" customWidth="1"/>
    <col min="10485" max="10485" width="59.5703125" style="30" customWidth="1"/>
    <col min="10486" max="10486" width="0" style="30" hidden="1" customWidth="1"/>
    <col min="10487" max="10487" width="23.85546875" style="30" customWidth="1"/>
    <col min="10488" max="10488" width="27.42578125" style="30" customWidth="1"/>
    <col min="10489" max="10489" width="28" style="30" customWidth="1"/>
    <col min="10490" max="10492" width="0" style="30" hidden="1" customWidth="1"/>
    <col min="10493" max="10493" width="7.28515625" style="30" customWidth="1"/>
    <col min="10494" max="10494" width="6.140625" style="30" bestFit="1" customWidth="1"/>
    <col min="10495" max="10495" width="76.85546875" style="30"/>
    <col min="10496" max="10496" width="7.28515625" style="30" customWidth="1"/>
    <col min="10497" max="10497" width="6.140625" style="30" bestFit="1" customWidth="1"/>
    <col min="10498" max="10498" width="78" style="30" customWidth="1"/>
    <col min="10499" max="10499" width="20.7109375" style="30" customWidth="1"/>
    <col min="10500" max="10500" width="26" style="30" customWidth="1"/>
    <col min="10501" max="10501" width="37" style="30" bestFit="1" customWidth="1"/>
    <col min="10502" max="10510" width="0" style="30" hidden="1" customWidth="1"/>
    <col min="10511" max="10513" width="22.7109375" style="30" bestFit="1" customWidth="1"/>
    <col min="10514" max="10514" width="25.28515625" style="30" bestFit="1" customWidth="1"/>
    <col min="10515" max="10515" width="21" style="30" bestFit="1" customWidth="1"/>
    <col min="10516" max="10516" width="8.28515625" style="30" customWidth="1"/>
    <col min="10517" max="10517" width="19" style="30" bestFit="1" customWidth="1"/>
    <col min="10518" max="10518" width="20.5703125" style="30" bestFit="1" customWidth="1"/>
    <col min="10519" max="10519" width="19" style="30" customWidth="1"/>
    <col min="10520" max="10726" width="11.42578125" style="30" customWidth="1"/>
    <col min="10727" max="10729" width="7.28515625" style="30" customWidth="1"/>
    <col min="10730" max="10730" width="0" style="30" hidden="1" customWidth="1"/>
    <col min="10731" max="10731" width="7.28515625" style="30" customWidth="1"/>
    <col min="10732" max="10732" width="66.140625" style="30" customWidth="1"/>
    <col min="10733" max="10733" width="0" style="30" hidden="1" customWidth="1"/>
    <col min="10734" max="10734" width="28" style="30" customWidth="1"/>
    <col min="10735" max="10735" width="32.140625" style="30" customWidth="1"/>
    <col min="10736" max="10736" width="39.85546875" style="30" bestFit="1" customWidth="1"/>
    <col min="10737" max="10737" width="0" style="30" hidden="1" customWidth="1"/>
    <col min="10738" max="10738" width="7.28515625" style="30" customWidth="1"/>
    <col min="10739" max="10739" width="0" style="30" hidden="1" customWidth="1"/>
    <col min="10740" max="10740" width="7.28515625" style="30" customWidth="1"/>
    <col min="10741" max="10741" width="59.5703125" style="30" customWidth="1"/>
    <col min="10742" max="10742" width="0" style="30" hidden="1" customWidth="1"/>
    <col min="10743" max="10743" width="23.85546875" style="30" customWidth="1"/>
    <col min="10744" max="10744" width="27.42578125" style="30" customWidth="1"/>
    <col min="10745" max="10745" width="28" style="30" customWidth="1"/>
    <col min="10746" max="10748" width="0" style="30" hidden="1" customWidth="1"/>
    <col min="10749" max="10749" width="7.28515625" style="30" customWidth="1"/>
    <col min="10750" max="10750" width="6.140625" style="30" bestFit="1" customWidth="1"/>
    <col min="10751" max="10751" width="76.85546875" style="30"/>
    <col min="10752" max="10752" width="7.28515625" style="30" customWidth="1"/>
    <col min="10753" max="10753" width="6.140625" style="30" bestFit="1" customWidth="1"/>
    <col min="10754" max="10754" width="78" style="30" customWidth="1"/>
    <col min="10755" max="10755" width="20.7109375" style="30" customWidth="1"/>
    <col min="10756" max="10756" width="26" style="30" customWidth="1"/>
    <col min="10757" max="10757" width="37" style="30" bestFit="1" customWidth="1"/>
    <col min="10758" max="10766" width="0" style="30" hidden="1" customWidth="1"/>
    <col min="10767" max="10769" width="22.7109375" style="30" bestFit="1" customWidth="1"/>
    <col min="10770" max="10770" width="25.28515625" style="30" bestFit="1" customWidth="1"/>
    <col min="10771" max="10771" width="21" style="30" bestFit="1" customWidth="1"/>
    <col min="10772" max="10772" width="8.28515625" style="30" customWidth="1"/>
    <col min="10773" max="10773" width="19" style="30" bestFit="1" customWidth="1"/>
    <col min="10774" max="10774" width="20.5703125" style="30" bestFit="1" customWidth="1"/>
    <col min="10775" max="10775" width="19" style="30" customWidth="1"/>
    <col min="10776" max="10982" width="11.42578125" style="30" customWidth="1"/>
    <col min="10983" max="10985" width="7.28515625" style="30" customWidth="1"/>
    <col min="10986" max="10986" width="0" style="30" hidden="1" customWidth="1"/>
    <col min="10987" max="10987" width="7.28515625" style="30" customWidth="1"/>
    <col min="10988" max="10988" width="66.140625" style="30" customWidth="1"/>
    <col min="10989" max="10989" width="0" style="30" hidden="1" customWidth="1"/>
    <col min="10990" max="10990" width="28" style="30" customWidth="1"/>
    <col min="10991" max="10991" width="32.140625" style="30" customWidth="1"/>
    <col min="10992" max="10992" width="39.85546875" style="30" bestFit="1" customWidth="1"/>
    <col min="10993" max="10993" width="0" style="30" hidden="1" customWidth="1"/>
    <col min="10994" max="10994" width="7.28515625" style="30" customWidth="1"/>
    <col min="10995" max="10995" width="0" style="30" hidden="1" customWidth="1"/>
    <col min="10996" max="10996" width="7.28515625" style="30" customWidth="1"/>
    <col min="10997" max="10997" width="59.5703125" style="30" customWidth="1"/>
    <col min="10998" max="10998" width="0" style="30" hidden="1" customWidth="1"/>
    <col min="10999" max="10999" width="23.85546875" style="30" customWidth="1"/>
    <col min="11000" max="11000" width="27.42578125" style="30" customWidth="1"/>
    <col min="11001" max="11001" width="28" style="30" customWidth="1"/>
    <col min="11002" max="11004" width="0" style="30" hidden="1" customWidth="1"/>
    <col min="11005" max="11005" width="7.28515625" style="30" customWidth="1"/>
    <col min="11006" max="11006" width="6.140625" style="30" bestFit="1" customWidth="1"/>
    <col min="11007" max="11007" width="76.85546875" style="30"/>
    <col min="11008" max="11008" width="7.28515625" style="30" customWidth="1"/>
    <col min="11009" max="11009" width="6.140625" style="30" bestFit="1" customWidth="1"/>
    <col min="11010" max="11010" width="78" style="30" customWidth="1"/>
    <col min="11011" max="11011" width="20.7109375" style="30" customWidth="1"/>
    <col min="11012" max="11012" width="26" style="30" customWidth="1"/>
    <col min="11013" max="11013" width="37" style="30" bestFit="1" customWidth="1"/>
    <col min="11014" max="11022" width="0" style="30" hidden="1" customWidth="1"/>
    <col min="11023" max="11025" width="22.7109375" style="30" bestFit="1" customWidth="1"/>
    <col min="11026" max="11026" width="25.28515625" style="30" bestFit="1" customWidth="1"/>
    <col min="11027" max="11027" width="21" style="30" bestFit="1" customWidth="1"/>
    <col min="11028" max="11028" width="8.28515625" style="30" customWidth="1"/>
    <col min="11029" max="11029" width="19" style="30" bestFit="1" customWidth="1"/>
    <col min="11030" max="11030" width="20.5703125" style="30" bestFit="1" customWidth="1"/>
    <col min="11031" max="11031" width="19" style="30" customWidth="1"/>
    <col min="11032" max="11238" width="11.42578125" style="30" customWidth="1"/>
    <col min="11239" max="11241" width="7.28515625" style="30" customWidth="1"/>
    <col min="11242" max="11242" width="0" style="30" hidden="1" customWidth="1"/>
    <col min="11243" max="11243" width="7.28515625" style="30" customWidth="1"/>
    <col min="11244" max="11244" width="66.140625" style="30" customWidth="1"/>
    <col min="11245" max="11245" width="0" style="30" hidden="1" customWidth="1"/>
    <col min="11246" max="11246" width="28" style="30" customWidth="1"/>
    <col min="11247" max="11247" width="32.140625" style="30" customWidth="1"/>
    <col min="11248" max="11248" width="39.85546875" style="30" bestFit="1" customWidth="1"/>
    <col min="11249" max="11249" width="0" style="30" hidden="1" customWidth="1"/>
    <col min="11250" max="11250" width="7.28515625" style="30" customWidth="1"/>
    <col min="11251" max="11251" width="0" style="30" hidden="1" customWidth="1"/>
    <col min="11252" max="11252" width="7.28515625" style="30" customWidth="1"/>
    <col min="11253" max="11253" width="59.5703125" style="30" customWidth="1"/>
    <col min="11254" max="11254" width="0" style="30" hidden="1" customWidth="1"/>
    <col min="11255" max="11255" width="23.85546875" style="30" customWidth="1"/>
    <col min="11256" max="11256" width="27.42578125" style="30" customWidth="1"/>
    <col min="11257" max="11257" width="28" style="30" customWidth="1"/>
    <col min="11258" max="11260" width="0" style="30" hidden="1" customWidth="1"/>
    <col min="11261" max="11261" width="7.28515625" style="30" customWidth="1"/>
    <col min="11262" max="11262" width="6.140625" style="30" bestFit="1" customWidth="1"/>
    <col min="11263" max="11263" width="76.85546875" style="30"/>
    <col min="11264" max="11264" width="7.28515625" style="30" customWidth="1"/>
    <col min="11265" max="11265" width="6.140625" style="30" bestFit="1" customWidth="1"/>
    <col min="11266" max="11266" width="78" style="30" customWidth="1"/>
    <col min="11267" max="11267" width="20.7109375" style="30" customWidth="1"/>
    <col min="11268" max="11268" width="26" style="30" customWidth="1"/>
    <col min="11269" max="11269" width="37" style="30" bestFit="1" customWidth="1"/>
    <col min="11270" max="11278" width="0" style="30" hidden="1" customWidth="1"/>
    <col min="11279" max="11281" width="22.7109375" style="30" bestFit="1" customWidth="1"/>
    <col min="11282" max="11282" width="25.28515625" style="30" bestFit="1" customWidth="1"/>
    <col min="11283" max="11283" width="21" style="30" bestFit="1" customWidth="1"/>
    <col min="11284" max="11284" width="8.28515625" style="30" customWidth="1"/>
    <col min="11285" max="11285" width="19" style="30" bestFit="1" customWidth="1"/>
    <col min="11286" max="11286" width="20.5703125" style="30" bestFit="1" customWidth="1"/>
    <col min="11287" max="11287" width="19" style="30" customWidth="1"/>
    <col min="11288" max="11494" width="11.42578125" style="30" customWidth="1"/>
    <col min="11495" max="11497" width="7.28515625" style="30" customWidth="1"/>
    <col min="11498" max="11498" width="0" style="30" hidden="1" customWidth="1"/>
    <col min="11499" max="11499" width="7.28515625" style="30" customWidth="1"/>
    <col min="11500" max="11500" width="66.140625" style="30" customWidth="1"/>
    <col min="11501" max="11501" width="0" style="30" hidden="1" customWidth="1"/>
    <col min="11502" max="11502" width="28" style="30" customWidth="1"/>
    <col min="11503" max="11503" width="32.140625" style="30" customWidth="1"/>
    <col min="11504" max="11504" width="39.85546875" style="30" bestFit="1" customWidth="1"/>
    <col min="11505" max="11505" width="0" style="30" hidden="1" customWidth="1"/>
    <col min="11506" max="11506" width="7.28515625" style="30" customWidth="1"/>
    <col min="11507" max="11507" width="0" style="30" hidden="1" customWidth="1"/>
    <col min="11508" max="11508" width="7.28515625" style="30" customWidth="1"/>
    <col min="11509" max="11509" width="59.5703125" style="30" customWidth="1"/>
    <col min="11510" max="11510" width="0" style="30" hidden="1" customWidth="1"/>
    <col min="11511" max="11511" width="23.85546875" style="30" customWidth="1"/>
    <col min="11512" max="11512" width="27.42578125" style="30" customWidth="1"/>
    <col min="11513" max="11513" width="28" style="30" customWidth="1"/>
    <col min="11514" max="11516" width="0" style="30" hidden="1" customWidth="1"/>
    <col min="11517" max="11517" width="7.28515625" style="30" customWidth="1"/>
    <col min="11518" max="11518" width="6.140625" style="30" bestFit="1" customWidth="1"/>
    <col min="11519" max="11519" width="76.85546875" style="30"/>
    <col min="11520" max="11520" width="7.28515625" style="30" customWidth="1"/>
    <col min="11521" max="11521" width="6.140625" style="30" bestFit="1" customWidth="1"/>
    <col min="11522" max="11522" width="78" style="30" customWidth="1"/>
    <col min="11523" max="11523" width="20.7109375" style="30" customWidth="1"/>
    <col min="11524" max="11524" width="26" style="30" customWidth="1"/>
    <col min="11525" max="11525" width="37" style="30" bestFit="1" customWidth="1"/>
    <col min="11526" max="11534" width="0" style="30" hidden="1" customWidth="1"/>
    <col min="11535" max="11537" width="22.7109375" style="30" bestFit="1" customWidth="1"/>
    <col min="11538" max="11538" width="25.28515625" style="30" bestFit="1" customWidth="1"/>
    <col min="11539" max="11539" width="21" style="30" bestFit="1" customWidth="1"/>
    <col min="11540" max="11540" width="8.28515625" style="30" customWidth="1"/>
    <col min="11541" max="11541" width="19" style="30" bestFit="1" customWidth="1"/>
    <col min="11542" max="11542" width="20.5703125" style="30" bestFit="1" customWidth="1"/>
    <col min="11543" max="11543" width="19" style="30" customWidth="1"/>
    <col min="11544" max="11750" width="11.42578125" style="30" customWidth="1"/>
    <col min="11751" max="11753" width="7.28515625" style="30" customWidth="1"/>
    <col min="11754" max="11754" width="0" style="30" hidden="1" customWidth="1"/>
    <col min="11755" max="11755" width="7.28515625" style="30" customWidth="1"/>
    <col min="11756" max="11756" width="66.140625" style="30" customWidth="1"/>
    <col min="11757" max="11757" width="0" style="30" hidden="1" customWidth="1"/>
    <col min="11758" max="11758" width="28" style="30" customWidth="1"/>
    <col min="11759" max="11759" width="32.140625" style="30" customWidth="1"/>
    <col min="11760" max="11760" width="39.85546875" style="30" bestFit="1" customWidth="1"/>
    <col min="11761" max="11761" width="0" style="30" hidden="1" customWidth="1"/>
    <col min="11762" max="11762" width="7.28515625" style="30" customWidth="1"/>
    <col min="11763" max="11763" width="0" style="30" hidden="1" customWidth="1"/>
    <col min="11764" max="11764" width="7.28515625" style="30" customWidth="1"/>
    <col min="11765" max="11765" width="59.5703125" style="30" customWidth="1"/>
    <col min="11766" max="11766" width="0" style="30" hidden="1" customWidth="1"/>
    <col min="11767" max="11767" width="23.85546875" style="30" customWidth="1"/>
    <col min="11768" max="11768" width="27.42578125" style="30" customWidth="1"/>
    <col min="11769" max="11769" width="28" style="30" customWidth="1"/>
    <col min="11770" max="11772" width="0" style="30" hidden="1" customWidth="1"/>
    <col min="11773" max="11773" width="7.28515625" style="30" customWidth="1"/>
    <col min="11774" max="11774" width="6.140625" style="30" bestFit="1" customWidth="1"/>
    <col min="11775" max="11775" width="76.85546875" style="30"/>
    <col min="11776" max="11776" width="7.28515625" style="30" customWidth="1"/>
    <col min="11777" max="11777" width="6.140625" style="30" bestFit="1" customWidth="1"/>
    <col min="11778" max="11778" width="78" style="30" customWidth="1"/>
    <col min="11779" max="11779" width="20.7109375" style="30" customWidth="1"/>
    <col min="11780" max="11780" width="26" style="30" customWidth="1"/>
    <col min="11781" max="11781" width="37" style="30" bestFit="1" customWidth="1"/>
    <col min="11782" max="11790" width="0" style="30" hidden="1" customWidth="1"/>
    <col min="11791" max="11793" width="22.7109375" style="30" bestFit="1" customWidth="1"/>
    <col min="11794" max="11794" width="25.28515625" style="30" bestFit="1" customWidth="1"/>
    <col min="11795" max="11795" width="21" style="30" bestFit="1" customWidth="1"/>
    <col min="11796" max="11796" width="8.28515625" style="30" customWidth="1"/>
    <col min="11797" max="11797" width="19" style="30" bestFit="1" customWidth="1"/>
    <col min="11798" max="11798" width="20.5703125" style="30" bestFit="1" customWidth="1"/>
    <col min="11799" max="11799" width="19" style="30" customWidth="1"/>
    <col min="11800" max="12006" width="11.42578125" style="30" customWidth="1"/>
    <col min="12007" max="12009" width="7.28515625" style="30" customWidth="1"/>
    <col min="12010" max="12010" width="0" style="30" hidden="1" customWidth="1"/>
    <col min="12011" max="12011" width="7.28515625" style="30" customWidth="1"/>
    <col min="12012" max="12012" width="66.140625" style="30" customWidth="1"/>
    <col min="12013" max="12013" width="0" style="30" hidden="1" customWidth="1"/>
    <col min="12014" max="12014" width="28" style="30" customWidth="1"/>
    <col min="12015" max="12015" width="32.140625" style="30" customWidth="1"/>
    <col min="12016" max="12016" width="39.85546875" style="30" bestFit="1" customWidth="1"/>
    <col min="12017" max="12017" width="0" style="30" hidden="1" customWidth="1"/>
    <col min="12018" max="12018" width="7.28515625" style="30" customWidth="1"/>
    <col min="12019" max="12019" width="0" style="30" hidden="1" customWidth="1"/>
    <col min="12020" max="12020" width="7.28515625" style="30" customWidth="1"/>
    <col min="12021" max="12021" width="59.5703125" style="30" customWidth="1"/>
    <col min="12022" max="12022" width="0" style="30" hidden="1" customWidth="1"/>
    <col min="12023" max="12023" width="23.85546875" style="30" customWidth="1"/>
    <col min="12024" max="12024" width="27.42578125" style="30" customWidth="1"/>
    <col min="12025" max="12025" width="28" style="30" customWidth="1"/>
    <col min="12026" max="12028" width="0" style="30" hidden="1" customWidth="1"/>
    <col min="12029" max="12029" width="7.28515625" style="30" customWidth="1"/>
    <col min="12030" max="12030" width="6.140625" style="30" bestFit="1" customWidth="1"/>
    <col min="12031" max="12031" width="76.85546875" style="30"/>
    <col min="12032" max="12032" width="7.28515625" style="30" customWidth="1"/>
    <col min="12033" max="12033" width="6.140625" style="30" bestFit="1" customWidth="1"/>
    <col min="12034" max="12034" width="78" style="30" customWidth="1"/>
    <col min="12035" max="12035" width="20.7109375" style="30" customWidth="1"/>
    <col min="12036" max="12036" width="26" style="30" customWidth="1"/>
    <col min="12037" max="12037" width="37" style="30" bestFit="1" customWidth="1"/>
    <col min="12038" max="12046" width="0" style="30" hidden="1" customWidth="1"/>
    <col min="12047" max="12049" width="22.7109375" style="30" bestFit="1" customWidth="1"/>
    <col min="12050" max="12050" width="25.28515625" style="30" bestFit="1" customWidth="1"/>
    <col min="12051" max="12051" width="21" style="30" bestFit="1" customWidth="1"/>
    <col min="12052" max="12052" width="8.28515625" style="30" customWidth="1"/>
    <col min="12053" max="12053" width="19" style="30" bestFit="1" customWidth="1"/>
    <col min="12054" max="12054" width="20.5703125" style="30" bestFit="1" customWidth="1"/>
    <col min="12055" max="12055" width="19" style="30" customWidth="1"/>
    <col min="12056" max="12262" width="11.42578125" style="30" customWidth="1"/>
    <col min="12263" max="12265" width="7.28515625" style="30" customWidth="1"/>
    <col min="12266" max="12266" width="0" style="30" hidden="1" customWidth="1"/>
    <col min="12267" max="12267" width="7.28515625" style="30" customWidth="1"/>
    <col min="12268" max="12268" width="66.140625" style="30" customWidth="1"/>
    <col min="12269" max="12269" width="0" style="30" hidden="1" customWidth="1"/>
    <col min="12270" max="12270" width="28" style="30" customWidth="1"/>
    <col min="12271" max="12271" width="32.140625" style="30" customWidth="1"/>
    <col min="12272" max="12272" width="39.85546875" style="30" bestFit="1" customWidth="1"/>
    <col min="12273" max="12273" width="0" style="30" hidden="1" customWidth="1"/>
    <col min="12274" max="12274" width="7.28515625" style="30" customWidth="1"/>
    <col min="12275" max="12275" width="0" style="30" hidden="1" customWidth="1"/>
    <col min="12276" max="12276" width="7.28515625" style="30" customWidth="1"/>
    <col min="12277" max="12277" width="59.5703125" style="30" customWidth="1"/>
    <col min="12278" max="12278" width="0" style="30" hidden="1" customWidth="1"/>
    <col min="12279" max="12279" width="23.85546875" style="30" customWidth="1"/>
    <col min="12280" max="12280" width="27.42578125" style="30" customWidth="1"/>
    <col min="12281" max="12281" width="28" style="30" customWidth="1"/>
    <col min="12282" max="12284" width="0" style="30" hidden="1" customWidth="1"/>
    <col min="12285" max="12285" width="7.28515625" style="30" customWidth="1"/>
    <col min="12286" max="12286" width="6.140625" style="30" bestFit="1" customWidth="1"/>
    <col min="12287" max="12287" width="76.85546875" style="30"/>
    <col min="12288" max="12288" width="7.28515625" style="30" customWidth="1"/>
    <col min="12289" max="12289" width="6.140625" style="30" bestFit="1" customWidth="1"/>
    <col min="12290" max="12290" width="78" style="30" customWidth="1"/>
    <col min="12291" max="12291" width="20.7109375" style="30" customWidth="1"/>
    <col min="12292" max="12292" width="26" style="30" customWidth="1"/>
    <col min="12293" max="12293" width="37" style="30" bestFit="1" customWidth="1"/>
    <col min="12294" max="12302" width="0" style="30" hidden="1" customWidth="1"/>
    <col min="12303" max="12305" width="22.7109375" style="30" bestFit="1" customWidth="1"/>
    <col min="12306" max="12306" width="25.28515625" style="30" bestFit="1" customWidth="1"/>
    <col min="12307" max="12307" width="21" style="30" bestFit="1" customWidth="1"/>
    <col min="12308" max="12308" width="8.28515625" style="30" customWidth="1"/>
    <col min="12309" max="12309" width="19" style="30" bestFit="1" customWidth="1"/>
    <col min="12310" max="12310" width="20.5703125" style="30" bestFit="1" customWidth="1"/>
    <col min="12311" max="12311" width="19" style="30" customWidth="1"/>
    <col min="12312" max="12518" width="11.42578125" style="30" customWidth="1"/>
    <col min="12519" max="12521" width="7.28515625" style="30" customWidth="1"/>
    <col min="12522" max="12522" width="0" style="30" hidden="1" customWidth="1"/>
    <col min="12523" max="12523" width="7.28515625" style="30" customWidth="1"/>
    <col min="12524" max="12524" width="66.140625" style="30" customWidth="1"/>
    <col min="12525" max="12525" width="0" style="30" hidden="1" customWidth="1"/>
    <col min="12526" max="12526" width="28" style="30" customWidth="1"/>
    <col min="12527" max="12527" width="32.140625" style="30" customWidth="1"/>
    <col min="12528" max="12528" width="39.85546875" style="30" bestFit="1" customWidth="1"/>
    <col min="12529" max="12529" width="0" style="30" hidden="1" customWidth="1"/>
    <col min="12530" max="12530" width="7.28515625" style="30" customWidth="1"/>
    <col min="12531" max="12531" width="0" style="30" hidden="1" customWidth="1"/>
    <col min="12532" max="12532" width="7.28515625" style="30" customWidth="1"/>
    <col min="12533" max="12533" width="59.5703125" style="30" customWidth="1"/>
    <col min="12534" max="12534" width="0" style="30" hidden="1" customWidth="1"/>
    <col min="12535" max="12535" width="23.85546875" style="30" customWidth="1"/>
    <col min="12536" max="12536" width="27.42578125" style="30" customWidth="1"/>
    <col min="12537" max="12537" width="28" style="30" customWidth="1"/>
    <col min="12538" max="12540" width="0" style="30" hidden="1" customWidth="1"/>
    <col min="12541" max="12541" width="7.28515625" style="30" customWidth="1"/>
    <col min="12542" max="12542" width="6.140625" style="30" bestFit="1" customWidth="1"/>
    <col min="12543" max="12543" width="76.85546875" style="30"/>
    <col min="12544" max="12544" width="7.28515625" style="30" customWidth="1"/>
    <col min="12545" max="12545" width="6.140625" style="30" bestFit="1" customWidth="1"/>
    <col min="12546" max="12546" width="78" style="30" customWidth="1"/>
    <col min="12547" max="12547" width="20.7109375" style="30" customWidth="1"/>
    <col min="12548" max="12548" width="26" style="30" customWidth="1"/>
    <col min="12549" max="12549" width="37" style="30" bestFit="1" customWidth="1"/>
    <col min="12550" max="12558" width="0" style="30" hidden="1" customWidth="1"/>
    <col min="12559" max="12561" width="22.7109375" style="30" bestFit="1" customWidth="1"/>
    <col min="12562" max="12562" width="25.28515625" style="30" bestFit="1" customWidth="1"/>
    <col min="12563" max="12563" width="21" style="30" bestFit="1" customWidth="1"/>
    <col min="12564" max="12564" width="8.28515625" style="30" customWidth="1"/>
    <col min="12565" max="12565" width="19" style="30" bestFit="1" customWidth="1"/>
    <col min="12566" max="12566" width="20.5703125" style="30" bestFit="1" customWidth="1"/>
    <col min="12567" max="12567" width="19" style="30" customWidth="1"/>
    <col min="12568" max="12774" width="11.42578125" style="30" customWidth="1"/>
    <col min="12775" max="12777" width="7.28515625" style="30" customWidth="1"/>
    <col min="12778" max="12778" width="0" style="30" hidden="1" customWidth="1"/>
    <col min="12779" max="12779" width="7.28515625" style="30" customWidth="1"/>
    <col min="12780" max="12780" width="66.140625" style="30" customWidth="1"/>
    <col min="12781" max="12781" width="0" style="30" hidden="1" customWidth="1"/>
    <col min="12782" max="12782" width="28" style="30" customWidth="1"/>
    <col min="12783" max="12783" width="32.140625" style="30" customWidth="1"/>
    <col min="12784" max="12784" width="39.85546875" style="30" bestFit="1" customWidth="1"/>
    <col min="12785" max="12785" width="0" style="30" hidden="1" customWidth="1"/>
    <col min="12786" max="12786" width="7.28515625" style="30" customWidth="1"/>
    <col min="12787" max="12787" width="0" style="30" hidden="1" customWidth="1"/>
    <col min="12788" max="12788" width="7.28515625" style="30" customWidth="1"/>
    <col min="12789" max="12789" width="59.5703125" style="30" customWidth="1"/>
    <col min="12790" max="12790" width="0" style="30" hidden="1" customWidth="1"/>
    <col min="12791" max="12791" width="23.85546875" style="30" customWidth="1"/>
    <col min="12792" max="12792" width="27.42578125" style="30" customWidth="1"/>
    <col min="12793" max="12793" width="28" style="30" customWidth="1"/>
    <col min="12794" max="12796" width="0" style="30" hidden="1" customWidth="1"/>
    <col min="12797" max="12797" width="7.28515625" style="30" customWidth="1"/>
    <col min="12798" max="12798" width="6.140625" style="30" bestFit="1" customWidth="1"/>
    <col min="12799" max="12799" width="76.85546875" style="30"/>
    <col min="12800" max="12800" width="7.28515625" style="30" customWidth="1"/>
    <col min="12801" max="12801" width="6.140625" style="30" bestFit="1" customWidth="1"/>
    <col min="12802" max="12802" width="78" style="30" customWidth="1"/>
    <col min="12803" max="12803" width="20.7109375" style="30" customWidth="1"/>
    <col min="12804" max="12804" width="26" style="30" customWidth="1"/>
    <col min="12805" max="12805" width="37" style="30" bestFit="1" customWidth="1"/>
    <col min="12806" max="12814" width="0" style="30" hidden="1" customWidth="1"/>
    <col min="12815" max="12817" width="22.7109375" style="30" bestFit="1" customWidth="1"/>
    <col min="12818" max="12818" width="25.28515625" style="30" bestFit="1" customWidth="1"/>
    <col min="12819" max="12819" width="21" style="30" bestFit="1" customWidth="1"/>
    <col min="12820" max="12820" width="8.28515625" style="30" customWidth="1"/>
    <col min="12821" max="12821" width="19" style="30" bestFit="1" customWidth="1"/>
    <col min="12822" max="12822" width="20.5703125" style="30" bestFit="1" customWidth="1"/>
    <col min="12823" max="12823" width="19" style="30" customWidth="1"/>
    <col min="12824" max="13030" width="11.42578125" style="30" customWidth="1"/>
    <col min="13031" max="13033" width="7.28515625" style="30" customWidth="1"/>
    <col min="13034" max="13034" width="0" style="30" hidden="1" customWidth="1"/>
    <col min="13035" max="13035" width="7.28515625" style="30" customWidth="1"/>
    <col min="13036" max="13036" width="66.140625" style="30" customWidth="1"/>
    <col min="13037" max="13037" width="0" style="30" hidden="1" customWidth="1"/>
    <col min="13038" max="13038" width="28" style="30" customWidth="1"/>
    <col min="13039" max="13039" width="32.140625" style="30" customWidth="1"/>
    <col min="13040" max="13040" width="39.85546875" style="30" bestFit="1" customWidth="1"/>
    <col min="13041" max="13041" width="0" style="30" hidden="1" customWidth="1"/>
    <col min="13042" max="13042" width="7.28515625" style="30" customWidth="1"/>
    <col min="13043" max="13043" width="0" style="30" hidden="1" customWidth="1"/>
    <col min="13044" max="13044" width="7.28515625" style="30" customWidth="1"/>
    <col min="13045" max="13045" width="59.5703125" style="30" customWidth="1"/>
    <col min="13046" max="13046" width="0" style="30" hidden="1" customWidth="1"/>
    <col min="13047" max="13047" width="23.85546875" style="30" customWidth="1"/>
    <col min="13048" max="13048" width="27.42578125" style="30" customWidth="1"/>
    <col min="13049" max="13049" width="28" style="30" customWidth="1"/>
    <col min="13050" max="13052" width="0" style="30" hidden="1" customWidth="1"/>
    <col min="13053" max="13053" width="7.28515625" style="30" customWidth="1"/>
    <col min="13054" max="13054" width="6.140625" style="30" bestFit="1" customWidth="1"/>
    <col min="13055" max="13055" width="76.85546875" style="30"/>
    <col min="13056" max="13056" width="7.28515625" style="30" customWidth="1"/>
    <col min="13057" max="13057" width="6.140625" style="30" bestFit="1" customWidth="1"/>
    <col min="13058" max="13058" width="78" style="30" customWidth="1"/>
    <col min="13059" max="13059" width="20.7109375" style="30" customWidth="1"/>
    <col min="13060" max="13060" width="26" style="30" customWidth="1"/>
    <col min="13061" max="13061" width="37" style="30" bestFit="1" customWidth="1"/>
    <col min="13062" max="13070" width="0" style="30" hidden="1" customWidth="1"/>
    <col min="13071" max="13073" width="22.7109375" style="30" bestFit="1" customWidth="1"/>
    <col min="13074" max="13074" width="25.28515625" style="30" bestFit="1" customWidth="1"/>
    <col min="13075" max="13075" width="21" style="30" bestFit="1" customWidth="1"/>
    <col min="13076" max="13076" width="8.28515625" style="30" customWidth="1"/>
    <col min="13077" max="13077" width="19" style="30" bestFit="1" customWidth="1"/>
    <col min="13078" max="13078" width="20.5703125" style="30" bestFit="1" customWidth="1"/>
    <col min="13079" max="13079" width="19" style="30" customWidth="1"/>
    <col min="13080" max="13286" width="11.42578125" style="30" customWidth="1"/>
    <col min="13287" max="13289" width="7.28515625" style="30" customWidth="1"/>
    <col min="13290" max="13290" width="0" style="30" hidden="1" customWidth="1"/>
    <col min="13291" max="13291" width="7.28515625" style="30" customWidth="1"/>
    <col min="13292" max="13292" width="66.140625" style="30" customWidth="1"/>
    <col min="13293" max="13293" width="0" style="30" hidden="1" customWidth="1"/>
    <col min="13294" max="13294" width="28" style="30" customWidth="1"/>
    <col min="13295" max="13295" width="32.140625" style="30" customWidth="1"/>
    <col min="13296" max="13296" width="39.85546875" style="30" bestFit="1" customWidth="1"/>
    <col min="13297" max="13297" width="0" style="30" hidden="1" customWidth="1"/>
    <col min="13298" max="13298" width="7.28515625" style="30" customWidth="1"/>
    <col min="13299" max="13299" width="0" style="30" hidden="1" customWidth="1"/>
    <col min="13300" max="13300" width="7.28515625" style="30" customWidth="1"/>
    <col min="13301" max="13301" width="59.5703125" style="30" customWidth="1"/>
    <col min="13302" max="13302" width="0" style="30" hidden="1" customWidth="1"/>
    <col min="13303" max="13303" width="23.85546875" style="30" customWidth="1"/>
    <col min="13304" max="13304" width="27.42578125" style="30" customWidth="1"/>
    <col min="13305" max="13305" width="28" style="30" customWidth="1"/>
    <col min="13306" max="13308" width="0" style="30" hidden="1" customWidth="1"/>
    <col min="13309" max="13309" width="7.28515625" style="30" customWidth="1"/>
    <col min="13310" max="13310" width="6.140625" style="30" bestFit="1" customWidth="1"/>
    <col min="13311" max="13311" width="76.85546875" style="30"/>
    <col min="13312" max="13312" width="7.28515625" style="30" customWidth="1"/>
    <col min="13313" max="13313" width="6.140625" style="30" bestFit="1" customWidth="1"/>
    <col min="13314" max="13314" width="78" style="30" customWidth="1"/>
    <col min="13315" max="13315" width="20.7109375" style="30" customWidth="1"/>
    <col min="13316" max="13316" width="26" style="30" customWidth="1"/>
    <col min="13317" max="13317" width="37" style="30" bestFit="1" customWidth="1"/>
    <col min="13318" max="13326" width="0" style="30" hidden="1" customWidth="1"/>
    <col min="13327" max="13329" width="22.7109375" style="30" bestFit="1" customWidth="1"/>
    <col min="13330" max="13330" width="25.28515625" style="30" bestFit="1" customWidth="1"/>
    <col min="13331" max="13331" width="21" style="30" bestFit="1" customWidth="1"/>
    <col min="13332" max="13332" width="8.28515625" style="30" customWidth="1"/>
    <col min="13333" max="13333" width="19" style="30" bestFit="1" customWidth="1"/>
    <col min="13334" max="13334" width="20.5703125" style="30" bestFit="1" customWidth="1"/>
    <col min="13335" max="13335" width="19" style="30" customWidth="1"/>
    <col min="13336" max="13542" width="11.42578125" style="30" customWidth="1"/>
    <col min="13543" max="13545" width="7.28515625" style="30" customWidth="1"/>
    <col min="13546" max="13546" width="0" style="30" hidden="1" customWidth="1"/>
    <col min="13547" max="13547" width="7.28515625" style="30" customWidth="1"/>
    <col min="13548" max="13548" width="66.140625" style="30" customWidth="1"/>
    <col min="13549" max="13549" width="0" style="30" hidden="1" customWidth="1"/>
    <col min="13550" max="13550" width="28" style="30" customWidth="1"/>
    <col min="13551" max="13551" width="32.140625" style="30" customWidth="1"/>
    <col min="13552" max="13552" width="39.85546875" style="30" bestFit="1" customWidth="1"/>
    <col min="13553" max="13553" width="0" style="30" hidden="1" customWidth="1"/>
    <col min="13554" max="13554" width="7.28515625" style="30" customWidth="1"/>
    <col min="13555" max="13555" width="0" style="30" hidden="1" customWidth="1"/>
    <col min="13556" max="13556" width="7.28515625" style="30" customWidth="1"/>
    <col min="13557" max="13557" width="59.5703125" style="30" customWidth="1"/>
    <col min="13558" max="13558" width="0" style="30" hidden="1" customWidth="1"/>
    <col min="13559" max="13559" width="23.85546875" style="30" customWidth="1"/>
    <col min="13560" max="13560" width="27.42578125" style="30" customWidth="1"/>
    <col min="13561" max="13561" width="28" style="30" customWidth="1"/>
    <col min="13562" max="13564" width="0" style="30" hidden="1" customWidth="1"/>
    <col min="13565" max="13565" width="7.28515625" style="30" customWidth="1"/>
    <col min="13566" max="13566" width="6.140625" style="30" bestFit="1" customWidth="1"/>
    <col min="13567" max="13567" width="76.85546875" style="30"/>
    <col min="13568" max="13568" width="7.28515625" style="30" customWidth="1"/>
    <col min="13569" max="13569" width="6.140625" style="30" bestFit="1" customWidth="1"/>
    <col min="13570" max="13570" width="78" style="30" customWidth="1"/>
    <col min="13571" max="13571" width="20.7109375" style="30" customWidth="1"/>
    <col min="13572" max="13572" width="26" style="30" customWidth="1"/>
    <col min="13573" max="13573" width="37" style="30" bestFit="1" customWidth="1"/>
    <col min="13574" max="13582" width="0" style="30" hidden="1" customWidth="1"/>
    <col min="13583" max="13585" width="22.7109375" style="30" bestFit="1" customWidth="1"/>
    <col min="13586" max="13586" width="25.28515625" style="30" bestFit="1" customWidth="1"/>
    <col min="13587" max="13587" width="21" style="30" bestFit="1" customWidth="1"/>
    <col min="13588" max="13588" width="8.28515625" style="30" customWidth="1"/>
    <col min="13589" max="13589" width="19" style="30" bestFit="1" customWidth="1"/>
    <col min="13590" max="13590" width="20.5703125" style="30" bestFit="1" customWidth="1"/>
    <col min="13591" max="13591" width="19" style="30" customWidth="1"/>
    <col min="13592" max="13798" width="11.42578125" style="30" customWidth="1"/>
    <col min="13799" max="13801" width="7.28515625" style="30" customWidth="1"/>
    <col min="13802" max="13802" width="0" style="30" hidden="1" customWidth="1"/>
    <col min="13803" max="13803" width="7.28515625" style="30" customWidth="1"/>
    <col min="13804" max="13804" width="66.140625" style="30" customWidth="1"/>
    <col min="13805" max="13805" width="0" style="30" hidden="1" customWidth="1"/>
    <col min="13806" max="13806" width="28" style="30" customWidth="1"/>
    <col min="13807" max="13807" width="32.140625" style="30" customWidth="1"/>
    <col min="13808" max="13808" width="39.85546875" style="30" bestFit="1" customWidth="1"/>
    <col min="13809" max="13809" width="0" style="30" hidden="1" customWidth="1"/>
    <col min="13810" max="13810" width="7.28515625" style="30" customWidth="1"/>
    <col min="13811" max="13811" width="0" style="30" hidden="1" customWidth="1"/>
    <col min="13812" max="13812" width="7.28515625" style="30" customWidth="1"/>
    <col min="13813" max="13813" width="59.5703125" style="30" customWidth="1"/>
    <col min="13814" max="13814" width="0" style="30" hidden="1" customWidth="1"/>
    <col min="13815" max="13815" width="23.85546875" style="30" customWidth="1"/>
    <col min="13816" max="13816" width="27.42578125" style="30" customWidth="1"/>
    <col min="13817" max="13817" width="28" style="30" customWidth="1"/>
    <col min="13818" max="13820" width="0" style="30" hidden="1" customWidth="1"/>
    <col min="13821" max="13821" width="7.28515625" style="30" customWidth="1"/>
    <col min="13822" max="13822" width="6.140625" style="30" bestFit="1" customWidth="1"/>
    <col min="13823" max="13823" width="76.85546875" style="30"/>
    <col min="13824" max="13824" width="7.28515625" style="30" customWidth="1"/>
    <col min="13825" max="13825" width="6.140625" style="30" bestFit="1" customWidth="1"/>
    <col min="13826" max="13826" width="78" style="30" customWidth="1"/>
    <col min="13827" max="13827" width="20.7109375" style="30" customWidth="1"/>
    <col min="13828" max="13828" width="26" style="30" customWidth="1"/>
    <col min="13829" max="13829" width="37" style="30" bestFit="1" customWidth="1"/>
    <col min="13830" max="13838" width="0" style="30" hidden="1" customWidth="1"/>
    <col min="13839" max="13841" width="22.7109375" style="30" bestFit="1" customWidth="1"/>
    <col min="13842" max="13842" width="25.28515625" style="30" bestFit="1" customWidth="1"/>
    <col min="13843" max="13843" width="21" style="30" bestFit="1" customWidth="1"/>
    <col min="13844" max="13844" width="8.28515625" style="30" customWidth="1"/>
    <col min="13845" max="13845" width="19" style="30" bestFit="1" customWidth="1"/>
    <col min="13846" max="13846" width="20.5703125" style="30" bestFit="1" customWidth="1"/>
    <col min="13847" max="13847" width="19" style="30" customWidth="1"/>
    <col min="13848" max="14054" width="11.42578125" style="30" customWidth="1"/>
    <col min="14055" max="14057" width="7.28515625" style="30" customWidth="1"/>
    <col min="14058" max="14058" width="0" style="30" hidden="1" customWidth="1"/>
    <col min="14059" max="14059" width="7.28515625" style="30" customWidth="1"/>
    <col min="14060" max="14060" width="66.140625" style="30" customWidth="1"/>
    <col min="14061" max="14061" width="0" style="30" hidden="1" customWidth="1"/>
    <col min="14062" max="14062" width="28" style="30" customWidth="1"/>
    <col min="14063" max="14063" width="32.140625" style="30" customWidth="1"/>
    <col min="14064" max="14064" width="39.85546875" style="30" bestFit="1" customWidth="1"/>
    <col min="14065" max="14065" width="0" style="30" hidden="1" customWidth="1"/>
    <col min="14066" max="14066" width="7.28515625" style="30" customWidth="1"/>
    <col min="14067" max="14067" width="0" style="30" hidden="1" customWidth="1"/>
    <col min="14068" max="14068" width="7.28515625" style="30" customWidth="1"/>
    <col min="14069" max="14069" width="59.5703125" style="30" customWidth="1"/>
    <col min="14070" max="14070" width="0" style="30" hidden="1" customWidth="1"/>
    <col min="14071" max="14071" width="23.85546875" style="30" customWidth="1"/>
    <col min="14072" max="14072" width="27.42578125" style="30" customWidth="1"/>
    <col min="14073" max="14073" width="28" style="30" customWidth="1"/>
    <col min="14074" max="14076" width="0" style="30" hidden="1" customWidth="1"/>
    <col min="14077" max="14077" width="7.28515625" style="30" customWidth="1"/>
    <col min="14078" max="14078" width="6.140625" style="30" bestFit="1" customWidth="1"/>
    <col min="14079" max="14079" width="76.85546875" style="30"/>
    <col min="14080" max="14080" width="7.28515625" style="30" customWidth="1"/>
    <col min="14081" max="14081" width="6.140625" style="30" bestFit="1" customWidth="1"/>
    <col min="14082" max="14082" width="78" style="30" customWidth="1"/>
    <col min="14083" max="14083" width="20.7109375" style="30" customWidth="1"/>
    <col min="14084" max="14084" width="26" style="30" customWidth="1"/>
    <col min="14085" max="14085" width="37" style="30" bestFit="1" customWidth="1"/>
    <col min="14086" max="14094" width="0" style="30" hidden="1" customWidth="1"/>
    <col min="14095" max="14097" width="22.7109375" style="30" bestFit="1" customWidth="1"/>
    <col min="14098" max="14098" width="25.28515625" style="30" bestFit="1" customWidth="1"/>
    <col min="14099" max="14099" width="21" style="30" bestFit="1" customWidth="1"/>
    <col min="14100" max="14100" width="8.28515625" style="30" customWidth="1"/>
    <col min="14101" max="14101" width="19" style="30" bestFit="1" customWidth="1"/>
    <col min="14102" max="14102" width="20.5703125" style="30" bestFit="1" customWidth="1"/>
    <col min="14103" max="14103" width="19" style="30" customWidth="1"/>
    <col min="14104" max="14310" width="11.42578125" style="30" customWidth="1"/>
    <col min="14311" max="14313" width="7.28515625" style="30" customWidth="1"/>
    <col min="14314" max="14314" width="0" style="30" hidden="1" customWidth="1"/>
    <col min="14315" max="14315" width="7.28515625" style="30" customWidth="1"/>
    <col min="14316" max="14316" width="66.140625" style="30" customWidth="1"/>
    <col min="14317" max="14317" width="0" style="30" hidden="1" customWidth="1"/>
    <col min="14318" max="14318" width="28" style="30" customWidth="1"/>
    <col min="14319" max="14319" width="32.140625" style="30" customWidth="1"/>
    <col min="14320" max="14320" width="39.85546875" style="30" bestFit="1" customWidth="1"/>
    <col min="14321" max="14321" width="0" style="30" hidden="1" customWidth="1"/>
    <col min="14322" max="14322" width="7.28515625" style="30" customWidth="1"/>
    <col min="14323" max="14323" width="0" style="30" hidden="1" customWidth="1"/>
    <col min="14324" max="14324" width="7.28515625" style="30" customWidth="1"/>
    <col min="14325" max="14325" width="59.5703125" style="30" customWidth="1"/>
    <col min="14326" max="14326" width="0" style="30" hidden="1" customWidth="1"/>
    <col min="14327" max="14327" width="23.85546875" style="30" customWidth="1"/>
    <col min="14328" max="14328" width="27.42578125" style="30" customWidth="1"/>
    <col min="14329" max="14329" width="28" style="30" customWidth="1"/>
    <col min="14330" max="14332" width="0" style="30" hidden="1" customWidth="1"/>
    <col min="14333" max="14333" width="7.28515625" style="30" customWidth="1"/>
    <col min="14334" max="14334" width="6.140625" style="30" bestFit="1" customWidth="1"/>
    <col min="14335" max="14335" width="76.85546875" style="30"/>
    <col min="14336" max="14336" width="7.28515625" style="30" customWidth="1"/>
    <col min="14337" max="14337" width="6.140625" style="30" bestFit="1" customWidth="1"/>
    <col min="14338" max="14338" width="78" style="30" customWidth="1"/>
    <col min="14339" max="14339" width="20.7109375" style="30" customWidth="1"/>
    <col min="14340" max="14340" width="26" style="30" customWidth="1"/>
    <col min="14341" max="14341" width="37" style="30" bestFit="1" customWidth="1"/>
    <col min="14342" max="14350" width="0" style="30" hidden="1" customWidth="1"/>
    <col min="14351" max="14353" width="22.7109375" style="30" bestFit="1" customWidth="1"/>
    <col min="14354" max="14354" width="25.28515625" style="30" bestFit="1" customWidth="1"/>
    <col min="14355" max="14355" width="21" style="30" bestFit="1" customWidth="1"/>
    <col min="14356" max="14356" width="8.28515625" style="30" customWidth="1"/>
    <col min="14357" max="14357" width="19" style="30" bestFit="1" customWidth="1"/>
    <col min="14358" max="14358" width="20.5703125" style="30" bestFit="1" customWidth="1"/>
    <col min="14359" max="14359" width="19" style="30" customWidth="1"/>
    <col min="14360" max="14566" width="11.42578125" style="30" customWidth="1"/>
    <col min="14567" max="14569" width="7.28515625" style="30" customWidth="1"/>
    <col min="14570" max="14570" width="0" style="30" hidden="1" customWidth="1"/>
    <col min="14571" max="14571" width="7.28515625" style="30" customWidth="1"/>
    <col min="14572" max="14572" width="66.140625" style="30" customWidth="1"/>
    <col min="14573" max="14573" width="0" style="30" hidden="1" customWidth="1"/>
    <col min="14574" max="14574" width="28" style="30" customWidth="1"/>
    <col min="14575" max="14575" width="32.140625" style="30" customWidth="1"/>
    <col min="14576" max="14576" width="39.85546875" style="30" bestFit="1" customWidth="1"/>
    <col min="14577" max="14577" width="0" style="30" hidden="1" customWidth="1"/>
    <col min="14578" max="14578" width="7.28515625" style="30" customWidth="1"/>
    <col min="14579" max="14579" width="0" style="30" hidden="1" customWidth="1"/>
    <col min="14580" max="14580" width="7.28515625" style="30" customWidth="1"/>
    <col min="14581" max="14581" width="59.5703125" style="30" customWidth="1"/>
    <col min="14582" max="14582" width="0" style="30" hidden="1" customWidth="1"/>
    <col min="14583" max="14583" width="23.85546875" style="30" customWidth="1"/>
    <col min="14584" max="14584" width="27.42578125" style="30" customWidth="1"/>
    <col min="14585" max="14585" width="28" style="30" customWidth="1"/>
    <col min="14586" max="14588" width="0" style="30" hidden="1" customWidth="1"/>
    <col min="14589" max="14589" width="7.28515625" style="30" customWidth="1"/>
    <col min="14590" max="14590" width="6.140625" style="30" bestFit="1" customWidth="1"/>
    <col min="14591" max="14591" width="76.85546875" style="30"/>
    <col min="14592" max="14592" width="7.28515625" style="30" customWidth="1"/>
    <col min="14593" max="14593" width="6.140625" style="30" bestFit="1" customWidth="1"/>
    <col min="14594" max="14594" width="78" style="30" customWidth="1"/>
    <col min="14595" max="14595" width="20.7109375" style="30" customWidth="1"/>
    <col min="14596" max="14596" width="26" style="30" customWidth="1"/>
    <col min="14597" max="14597" width="37" style="30" bestFit="1" customWidth="1"/>
    <col min="14598" max="14606" width="0" style="30" hidden="1" customWidth="1"/>
    <col min="14607" max="14609" width="22.7109375" style="30" bestFit="1" customWidth="1"/>
    <col min="14610" max="14610" width="25.28515625" style="30" bestFit="1" customWidth="1"/>
    <col min="14611" max="14611" width="21" style="30" bestFit="1" customWidth="1"/>
    <col min="14612" max="14612" width="8.28515625" style="30" customWidth="1"/>
    <col min="14613" max="14613" width="19" style="30" bestFit="1" customWidth="1"/>
    <col min="14614" max="14614" width="20.5703125" style="30" bestFit="1" customWidth="1"/>
    <col min="14615" max="14615" width="19" style="30" customWidth="1"/>
    <col min="14616" max="14822" width="11.42578125" style="30" customWidth="1"/>
    <col min="14823" max="14825" width="7.28515625" style="30" customWidth="1"/>
    <col min="14826" max="14826" width="0" style="30" hidden="1" customWidth="1"/>
    <col min="14827" max="14827" width="7.28515625" style="30" customWidth="1"/>
    <col min="14828" max="14828" width="66.140625" style="30" customWidth="1"/>
    <col min="14829" max="14829" width="0" style="30" hidden="1" customWidth="1"/>
    <col min="14830" max="14830" width="28" style="30" customWidth="1"/>
    <col min="14831" max="14831" width="32.140625" style="30" customWidth="1"/>
    <col min="14832" max="14832" width="39.85546875" style="30" bestFit="1" customWidth="1"/>
    <col min="14833" max="14833" width="0" style="30" hidden="1" customWidth="1"/>
    <col min="14834" max="14834" width="7.28515625" style="30" customWidth="1"/>
    <col min="14835" max="14835" width="0" style="30" hidden="1" customWidth="1"/>
    <col min="14836" max="14836" width="7.28515625" style="30" customWidth="1"/>
    <col min="14837" max="14837" width="59.5703125" style="30" customWidth="1"/>
    <col min="14838" max="14838" width="0" style="30" hidden="1" customWidth="1"/>
    <col min="14839" max="14839" width="23.85546875" style="30" customWidth="1"/>
    <col min="14840" max="14840" width="27.42578125" style="30" customWidth="1"/>
    <col min="14841" max="14841" width="28" style="30" customWidth="1"/>
    <col min="14842" max="14844" width="0" style="30" hidden="1" customWidth="1"/>
    <col min="14845" max="14845" width="7.28515625" style="30" customWidth="1"/>
    <col min="14846" max="14846" width="6.140625" style="30" bestFit="1" customWidth="1"/>
    <col min="14847" max="14847" width="76.85546875" style="30"/>
    <col min="14848" max="14848" width="7.28515625" style="30" customWidth="1"/>
    <col min="14849" max="14849" width="6.140625" style="30" bestFit="1" customWidth="1"/>
    <col min="14850" max="14850" width="78" style="30" customWidth="1"/>
    <col min="14851" max="14851" width="20.7109375" style="30" customWidth="1"/>
    <col min="14852" max="14852" width="26" style="30" customWidth="1"/>
    <col min="14853" max="14853" width="37" style="30" bestFit="1" customWidth="1"/>
    <col min="14854" max="14862" width="0" style="30" hidden="1" customWidth="1"/>
    <col min="14863" max="14865" width="22.7109375" style="30" bestFit="1" customWidth="1"/>
    <col min="14866" max="14866" width="25.28515625" style="30" bestFit="1" customWidth="1"/>
    <col min="14867" max="14867" width="21" style="30" bestFit="1" customWidth="1"/>
    <col min="14868" max="14868" width="8.28515625" style="30" customWidth="1"/>
    <col min="14869" max="14869" width="19" style="30" bestFit="1" customWidth="1"/>
    <col min="14870" max="14870" width="20.5703125" style="30" bestFit="1" customWidth="1"/>
    <col min="14871" max="14871" width="19" style="30" customWidth="1"/>
    <col min="14872" max="15078" width="11.42578125" style="30" customWidth="1"/>
    <col min="15079" max="15081" width="7.28515625" style="30" customWidth="1"/>
    <col min="15082" max="15082" width="0" style="30" hidden="1" customWidth="1"/>
    <col min="15083" max="15083" width="7.28515625" style="30" customWidth="1"/>
    <col min="15084" max="15084" width="66.140625" style="30" customWidth="1"/>
    <col min="15085" max="15085" width="0" style="30" hidden="1" customWidth="1"/>
    <col min="15086" max="15086" width="28" style="30" customWidth="1"/>
    <col min="15087" max="15087" width="32.140625" style="30" customWidth="1"/>
    <col min="15088" max="15088" width="39.85546875" style="30" bestFit="1" customWidth="1"/>
    <col min="15089" max="15089" width="0" style="30" hidden="1" customWidth="1"/>
    <col min="15090" max="15090" width="7.28515625" style="30" customWidth="1"/>
    <col min="15091" max="15091" width="0" style="30" hidden="1" customWidth="1"/>
    <col min="15092" max="15092" width="7.28515625" style="30" customWidth="1"/>
    <col min="15093" max="15093" width="59.5703125" style="30" customWidth="1"/>
    <col min="15094" max="15094" width="0" style="30" hidden="1" customWidth="1"/>
    <col min="15095" max="15095" width="23.85546875" style="30" customWidth="1"/>
    <col min="15096" max="15096" width="27.42578125" style="30" customWidth="1"/>
    <col min="15097" max="15097" width="28" style="30" customWidth="1"/>
    <col min="15098" max="15100" width="0" style="30" hidden="1" customWidth="1"/>
    <col min="15101" max="15101" width="7.28515625" style="30" customWidth="1"/>
    <col min="15102" max="15102" width="6.140625" style="30" bestFit="1" customWidth="1"/>
    <col min="15103" max="15103" width="76.85546875" style="30"/>
    <col min="15104" max="15104" width="7.28515625" style="30" customWidth="1"/>
    <col min="15105" max="15105" width="6.140625" style="30" bestFit="1" customWidth="1"/>
    <col min="15106" max="15106" width="78" style="30" customWidth="1"/>
    <col min="15107" max="15107" width="20.7109375" style="30" customWidth="1"/>
    <col min="15108" max="15108" width="26" style="30" customWidth="1"/>
    <col min="15109" max="15109" width="37" style="30" bestFit="1" customWidth="1"/>
    <col min="15110" max="15118" width="0" style="30" hidden="1" customWidth="1"/>
    <col min="15119" max="15121" width="22.7109375" style="30" bestFit="1" customWidth="1"/>
    <col min="15122" max="15122" width="25.28515625" style="30" bestFit="1" customWidth="1"/>
    <col min="15123" max="15123" width="21" style="30" bestFit="1" customWidth="1"/>
    <col min="15124" max="15124" width="8.28515625" style="30" customWidth="1"/>
    <col min="15125" max="15125" width="19" style="30" bestFit="1" customWidth="1"/>
    <col min="15126" max="15126" width="20.5703125" style="30" bestFit="1" customWidth="1"/>
    <col min="15127" max="15127" width="19" style="30" customWidth="1"/>
    <col min="15128" max="15334" width="11.42578125" style="30" customWidth="1"/>
    <col min="15335" max="15337" width="7.28515625" style="30" customWidth="1"/>
    <col min="15338" max="15338" width="0" style="30" hidden="1" customWidth="1"/>
    <col min="15339" max="15339" width="7.28515625" style="30" customWidth="1"/>
    <col min="15340" max="15340" width="66.140625" style="30" customWidth="1"/>
    <col min="15341" max="15341" width="0" style="30" hidden="1" customWidth="1"/>
    <col min="15342" max="15342" width="28" style="30" customWidth="1"/>
    <col min="15343" max="15343" width="32.140625" style="30" customWidth="1"/>
    <col min="15344" max="15344" width="39.85546875" style="30" bestFit="1" customWidth="1"/>
    <col min="15345" max="15345" width="0" style="30" hidden="1" customWidth="1"/>
    <col min="15346" max="15346" width="7.28515625" style="30" customWidth="1"/>
    <col min="15347" max="15347" width="0" style="30" hidden="1" customWidth="1"/>
    <col min="15348" max="15348" width="7.28515625" style="30" customWidth="1"/>
    <col min="15349" max="15349" width="59.5703125" style="30" customWidth="1"/>
    <col min="15350" max="15350" width="0" style="30" hidden="1" customWidth="1"/>
    <col min="15351" max="15351" width="23.85546875" style="30" customWidth="1"/>
    <col min="15352" max="15352" width="27.42578125" style="30" customWidth="1"/>
    <col min="15353" max="15353" width="28" style="30" customWidth="1"/>
    <col min="15354" max="15356" width="0" style="30" hidden="1" customWidth="1"/>
    <col min="15357" max="15357" width="7.28515625" style="30" customWidth="1"/>
    <col min="15358" max="15358" width="6.140625" style="30" bestFit="1" customWidth="1"/>
    <col min="15359" max="15359" width="76.85546875" style="30"/>
    <col min="15360" max="15360" width="7.28515625" style="30" customWidth="1"/>
    <col min="15361" max="15361" width="6.140625" style="30" bestFit="1" customWidth="1"/>
    <col min="15362" max="15362" width="78" style="30" customWidth="1"/>
    <col min="15363" max="15363" width="20.7109375" style="30" customWidth="1"/>
    <col min="15364" max="15364" width="26" style="30" customWidth="1"/>
    <col min="15365" max="15365" width="37" style="30" bestFit="1" customWidth="1"/>
    <col min="15366" max="15374" width="0" style="30" hidden="1" customWidth="1"/>
    <col min="15375" max="15377" width="22.7109375" style="30" bestFit="1" customWidth="1"/>
    <col min="15378" max="15378" width="25.28515625" style="30" bestFit="1" customWidth="1"/>
    <col min="15379" max="15379" width="21" style="30" bestFit="1" customWidth="1"/>
    <col min="15380" max="15380" width="8.28515625" style="30" customWidth="1"/>
    <col min="15381" max="15381" width="19" style="30" bestFit="1" customWidth="1"/>
    <col min="15382" max="15382" width="20.5703125" style="30" bestFit="1" customWidth="1"/>
    <col min="15383" max="15383" width="19" style="30" customWidth="1"/>
    <col min="15384" max="15590" width="11.42578125" style="30" customWidth="1"/>
    <col min="15591" max="15593" width="7.28515625" style="30" customWidth="1"/>
    <col min="15594" max="15594" width="0" style="30" hidden="1" customWidth="1"/>
    <col min="15595" max="15595" width="7.28515625" style="30" customWidth="1"/>
    <col min="15596" max="15596" width="66.140625" style="30" customWidth="1"/>
    <col min="15597" max="15597" width="0" style="30" hidden="1" customWidth="1"/>
    <col min="15598" max="15598" width="28" style="30" customWidth="1"/>
    <col min="15599" max="15599" width="32.140625" style="30" customWidth="1"/>
    <col min="15600" max="15600" width="39.85546875" style="30" bestFit="1" customWidth="1"/>
    <col min="15601" max="15601" width="0" style="30" hidden="1" customWidth="1"/>
    <col min="15602" max="15602" width="7.28515625" style="30" customWidth="1"/>
    <col min="15603" max="15603" width="0" style="30" hidden="1" customWidth="1"/>
    <col min="15604" max="15604" width="7.28515625" style="30" customWidth="1"/>
    <col min="15605" max="15605" width="59.5703125" style="30" customWidth="1"/>
    <col min="15606" max="15606" width="0" style="30" hidden="1" customWidth="1"/>
    <col min="15607" max="15607" width="23.85546875" style="30" customWidth="1"/>
    <col min="15608" max="15608" width="27.42578125" style="30" customWidth="1"/>
    <col min="15609" max="15609" width="28" style="30" customWidth="1"/>
    <col min="15610" max="15612" width="0" style="30" hidden="1" customWidth="1"/>
    <col min="15613" max="15613" width="7.28515625" style="30" customWidth="1"/>
    <col min="15614" max="15614" width="6.140625" style="30" bestFit="1" customWidth="1"/>
    <col min="15615" max="15615" width="76.85546875" style="30"/>
    <col min="15616" max="15616" width="7.28515625" style="30" customWidth="1"/>
    <col min="15617" max="15617" width="6.140625" style="30" bestFit="1" customWidth="1"/>
    <col min="15618" max="15618" width="78" style="30" customWidth="1"/>
    <col min="15619" max="15619" width="20.7109375" style="30" customWidth="1"/>
    <col min="15620" max="15620" width="26" style="30" customWidth="1"/>
    <col min="15621" max="15621" width="37" style="30" bestFit="1" customWidth="1"/>
    <col min="15622" max="15630" width="0" style="30" hidden="1" customWidth="1"/>
    <col min="15631" max="15633" width="22.7109375" style="30" bestFit="1" customWidth="1"/>
    <col min="15634" max="15634" width="25.28515625" style="30" bestFit="1" customWidth="1"/>
    <col min="15635" max="15635" width="21" style="30" bestFit="1" customWidth="1"/>
    <col min="15636" max="15636" width="8.28515625" style="30" customWidth="1"/>
    <col min="15637" max="15637" width="19" style="30" bestFit="1" customWidth="1"/>
    <col min="15638" max="15638" width="20.5703125" style="30" bestFit="1" customWidth="1"/>
    <col min="15639" max="15639" width="19" style="30" customWidth="1"/>
    <col min="15640" max="15846" width="11.42578125" style="30" customWidth="1"/>
    <col min="15847" max="15849" width="7.28515625" style="30" customWidth="1"/>
    <col min="15850" max="15850" width="0" style="30" hidden="1" customWidth="1"/>
    <col min="15851" max="15851" width="7.28515625" style="30" customWidth="1"/>
    <col min="15852" max="15852" width="66.140625" style="30" customWidth="1"/>
    <col min="15853" max="15853" width="0" style="30" hidden="1" customWidth="1"/>
    <col min="15854" max="15854" width="28" style="30" customWidth="1"/>
    <col min="15855" max="15855" width="32.140625" style="30" customWidth="1"/>
    <col min="15856" max="15856" width="39.85546875" style="30" bestFit="1" customWidth="1"/>
    <col min="15857" max="15857" width="0" style="30" hidden="1" customWidth="1"/>
    <col min="15858" max="15858" width="7.28515625" style="30" customWidth="1"/>
    <col min="15859" max="15859" width="0" style="30" hidden="1" customWidth="1"/>
    <col min="15860" max="15860" width="7.28515625" style="30" customWidth="1"/>
    <col min="15861" max="15861" width="59.5703125" style="30" customWidth="1"/>
    <col min="15862" max="15862" width="0" style="30" hidden="1" customWidth="1"/>
    <col min="15863" max="15863" width="23.85546875" style="30" customWidth="1"/>
    <col min="15864" max="15864" width="27.42578125" style="30" customWidth="1"/>
    <col min="15865" max="15865" width="28" style="30" customWidth="1"/>
    <col min="15866" max="15868" width="0" style="30" hidden="1" customWidth="1"/>
    <col min="15869" max="15869" width="7.28515625" style="30" customWidth="1"/>
    <col min="15870" max="15870" width="6.140625" style="30" bestFit="1" customWidth="1"/>
    <col min="15871" max="15871" width="76.85546875" style="30"/>
    <col min="15872" max="15872" width="7.28515625" style="30" customWidth="1"/>
    <col min="15873" max="15873" width="6.140625" style="30" bestFit="1" customWidth="1"/>
    <col min="15874" max="15874" width="78" style="30" customWidth="1"/>
    <col min="15875" max="15875" width="20.7109375" style="30" customWidth="1"/>
    <col min="15876" max="15876" width="26" style="30" customWidth="1"/>
    <col min="15877" max="15877" width="37" style="30" bestFit="1" customWidth="1"/>
    <col min="15878" max="15886" width="0" style="30" hidden="1" customWidth="1"/>
    <col min="15887" max="15889" width="22.7109375" style="30" bestFit="1" customWidth="1"/>
    <col min="15890" max="15890" width="25.28515625" style="30" bestFit="1" customWidth="1"/>
    <col min="15891" max="15891" width="21" style="30" bestFit="1" customWidth="1"/>
    <col min="15892" max="15892" width="8.28515625" style="30" customWidth="1"/>
    <col min="15893" max="15893" width="19" style="30" bestFit="1" customWidth="1"/>
    <col min="15894" max="15894" width="20.5703125" style="30" bestFit="1" customWidth="1"/>
    <col min="15895" max="15895" width="19" style="30" customWidth="1"/>
    <col min="15896" max="16102" width="11.42578125" style="30" customWidth="1"/>
    <col min="16103" max="16105" width="7.28515625" style="30" customWidth="1"/>
    <col min="16106" max="16106" width="0" style="30" hidden="1" customWidth="1"/>
    <col min="16107" max="16107" width="7.28515625" style="30" customWidth="1"/>
    <col min="16108" max="16108" width="66.140625" style="30" customWidth="1"/>
    <col min="16109" max="16109" width="0" style="30" hidden="1" customWidth="1"/>
    <col min="16110" max="16110" width="28" style="30" customWidth="1"/>
    <col min="16111" max="16111" width="32.140625" style="30" customWidth="1"/>
    <col min="16112" max="16112" width="39.85546875" style="30" bestFit="1" customWidth="1"/>
    <col min="16113" max="16113" width="0" style="30" hidden="1" customWidth="1"/>
    <col min="16114" max="16114" width="7.28515625" style="30" customWidth="1"/>
    <col min="16115" max="16115" width="0" style="30" hidden="1" customWidth="1"/>
    <col min="16116" max="16116" width="7.28515625" style="30" customWidth="1"/>
    <col min="16117" max="16117" width="59.5703125" style="30" customWidth="1"/>
    <col min="16118" max="16118" width="0" style="30" hidden="1" customWidth="1"/>
    <col min="16119" max="16119" width="23.85546875" style="30" customWidth="1"/>
    <col min="16120" max="16120" width="27.42578125" style="30" customWidth="1"/>
    <col min="16121" max="16121" width="28" style="30" customWidth="1"/>
    <col min="16122" max="16124" width="0" style="30" hidden="1" customWidth="1"/>
    <col min="16125" max="16125" width="7.28515625" style="30" customWidth="1"/>
    <col min="16126" max="16126" width="6.140625" style="30" bestFit="1" customWidth="1"/>
    <col min="16127" max="16127" width="76.85546875" style="30"/>
    <col min="16128" max="16128" width="7.28515625" style="30" customWidth="1"/>
    <col min="16129" max="16129" width="6.140625" style="30" bestFit="1" customWidth="1"/>
    <col min="16130" max="16130" width="78" style="30" customWidth="1"/>
    <col min="16131" max="16131" width="20.7109375" style="30" customWidth="1"/>
    <col min="16132" max="16132" width="26" style="30" customWidth="1"/>
    <col min="16133" max="16133" width="37" style="30" bestFit="1" customWidth="1"/>
    <col min="16134" max="16142" width="0" style="30" hidden="1" customWidth="1"/>
    <col min="16143" max="16145" width="22.7109375" style="30" bestFit="1" customWidth="1"/>
    <col min="16146" max="16146" width="25.28515625" style="30" bestFit="1" customWidth="1"/>
    <col min="16147" max="16147" width="21" style="30" bestFit="1" customWidth="1"/>
    <col min="16148" max="16148" width="8.28515625" style="30" customWidth="1"/>
    <col min="16149" max="16149" width="19" style="30" bestFit="1" customWidth="1"/>
    <col min="16150" max="16150" width="20.5703125" style="30" bestFit="1" customWidth="1"/>
    <col min="16151" max="16151" width="19" style="30" customWidth="1"/>
    <col min="16152" max="16358" width="11.42578125" style="30" customWidth="1"/>
    <col min="16359" max="16361" width="7.28515625" style="30" customWidth="1"/>
    <col min="16362" max="16362" width="0" style="30" hidden="1" customWidth="1"/>
    <col min="16363" max="16363" width="7.28515625" style="30" customWidth="1"/>
    <col min="16364" max="16364" width="66.140625" style="30" customWidth="1"/>
    <col min="16365" max="16365" width="0" style="30" hidden="1" customWidth="1"/>
    <col min="16366" max="16366" width="28" style="30" customWidth="1"/>
    <col min="16367" max="16367" width="32.140625" style="30" customWidth="1"/>
    <col min="16368" max="16368" width="39.85546875" style="30" bestFit="1" customWidth="1"/>
    <col min="16369" max="16369" width="0" style="30" hidden="1" customWidth="1"/>
    <col min="16370" max="16370" width="7.28515625" style="30" customWidth="1"/>
    <col min="16371" max="16371" width="0" style="30" hidden="1" customWidth="1"/>
    <col min="16372" max="16372" width="7.28515625" style="30" customWidth="1"/>
    <col min="16373" max="16373" width="59.5703125" style="30" customWidth="1"/>
    <col min="16374" max="16374" width="0" style="30" hidden="1" customWidth="1"/>
    <col min="16375" max="16375" width="23.85546875" style="30" customWidth="1"/>
    <col min="16376" max="16376" width="27.42578125" style="30" customWidth="1"/>
    <col min="16377" max="16377" width="28" style="30" customWidth="1"/>
    <col min="16378" max="16380" width="0" style="30" hidden="1" customWidth="1"/>
    <col min="16381" max="16381" width="7.28515625" style="30" customWidth="1"/>
    <col min="16382" max="16382" width="6.140625" style="30" bestFit="1" customWidth="1"/>
    <col min="16383" max="16384" width="76.85546875" style="30"/>
  </cols>
  <sheetData>
    <row r="1" spans="1:74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74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74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74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74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74" s="6" customFormat="1" ht="30.75" x14ac:dyDescent="0.45">
      <c r="A6" s="1"/>
      <c r="B6" s="10"/>
      <c r="C6" s="11"/>
      <c r="D6" s="89" t="s">
        <v>5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74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74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74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74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74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74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74" ht="72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8" t="s">
        <v>19</v>
      </c>
      <c r="O13" s="28" t="s">
        <v>20</v>
      </c>
      <c r="P13" s="29" t="s">
        <v>21</v>
      </c>
      <c r="Q13" s="25" t="s">
        <v>22</v>
      </c>
      <c r="R13" s="25" t="s">
        <v>23</v>
      </c>
      <c r="S13" s="25" t="s">
        <v>24</v>
      </c>
    </row>
    <row r="14" spans="1:74" s="36" customFormat="1" ht="18.75" thickBot="1" x14ac:dyDescent="0.3">
      <c r="A14" s="31"/>
      <c r="B14" s="32" t="s">
        <v>25</v>
      </c>
      <c r="C14" s="33"/>
      <c r="D14" s="34" t="s">
        <v>26</v>
      </c>
      <c r="E14" s="34" t="s">
        <v>26</v>
      </c>
      <c r="F14" s="34" t="s">
        <v>27</v>
      </c>
      <c r="G14" s="34" t="s">
        <v>27</v>
      </c>
      <c r="H14" s="34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27</v>
      </c>
      <c r="R14" s="34" t="s">
        <v>26</v>
      </c>
      <c r="S14" s="3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</row>
    <row r="15" spans="1:74" s="36" customFormat="1" ht="18.75" thickBot="1" x14ac:dyDescent="0.3">
      <c r="A15" s="37"/>
      <c r="B15" s="25" t="s">
        <v>28</v>
      </c>
      <c r="C15" s="38" t="s">
        <v>29</v>
      </c>
      <c r="D15" s="39">
        <f>+F15*12</f>
        <v>6510722868</v>
      </c>
      <c r="E15" s="40">
        <f>+R15</f>
        <v>4340481912</v>
      </c>
      <c r="F15" s="41">
        <v>542560239</v>
      </c>
      <c r="G15" s="41">
        <v>542560239</v>
      </c>
      <c r="H15" s="41">
        <f>108512048+434048191</f>
        <v>542560239</v>
      </c>
      <c r="I15" s="42">
        <v>542560239</v>
      </c>
      <c r="J15" s="41">
        <v>542560239</v>
      </c>
      <c r="K15" s="43">
        <v>542560239</v>
      </c>
      <c r="L15" s="41">
        <v>542560239</v>
      </c>
      <c r="M15" s="41">
        <v>542560239</v>
      </c>
      <c r="N15" s="41"/>
      <c r="O15" s="41"/>
      <c r="P15" s="41"/>
      <c r="Q15" s="41"/>
      <c r="R15" s="44">
        <f t="shared" ref="R15:R66" si="0">SUM(F15:Q15)</f>
        <v>4340481912</v>
      </c>
      <c r="S15" s="44">
        <f>+E15-R15</f>
        <v>0</v>
      </c>
      <c r="T15" s="22"/>
      <c r="U15" s="45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</row>
    <row r="16" spans="1:74" s="36" customFormat="1" ht="18.75" hidden="1" thickBot="1" x14ac:dyDescent="0.3">
      <c r="A16" s="37"/>
      <c r="B16" s="25" t="s">
        <v>30</v>
      </c>
      <c r="C16" s="38" t="s">
        <v>29</v>
      </c>
      <c r="D16" s="46"/>
      <c r="E16" s="47"/>
      <c r="F16" s="48"/>
      <c r="G16" s="48"/>
      <c r="H16" s="48"/>
      <c r="I16" s="49"/>
      <c r="J16" s="48"/>
      <c r="K16" s="50"/>
      <c r="L16" s="48"/>
      <c r="M16" s="48"/>
      <c r="N16" s="48"/>
      <c r="O16" s="48"/>
      <c r="P16" s="48"/>
      <c r="Q16" s="48"/>
      <c r="R16" s="51">
        <f t="shared" si="0"/>
        <v>0</v>
      </c>
      <c r="S16" s="44">
        <f t="shared" ref="S16:S67" si="1">+E16-R16</f>
        <v>0</v>
      </c>
      <c r="T16" s="22"/>
      <c r="U16" s="45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</row>
    <row r="17" spans="1:74" s="36" customFormat="1" ht="18.75" hidden="1" thickBot="1" x14ac:dyDescent="0.3">
      <c r="A17" s="37"/>
      <c r="B17" s="25" t="s">
        <v>31</v>
      </c>
      <c r="C17" s="38" t="s">
        <v>29</v>
      </c>
      <c r="D17" s="52"/>
      <c r="E17" s="47"/>
      <c r="F17" s="48"/>
      <c r="G17" s="48"/>
      <c r="H17" s="48"/>
      <c r="I17" s="49"/>
      <c r="J17" s="48"/>
      <c r="K17" s="50"/>
      <c r="L17" s="48"/>
      <c r="M17" s="48"/>
      <c r="N17" s="48"/>
      <c r="O17" s="48"/>
      <c r="P17" s="48"/>
      <c r="Q17" s="48"/>
      <c r="R17" s="51">
        <f t="shared" si="0"/>
        <v>0</v>
      </c>
      <c r="S17" s="44">
        <f t="shared" si="1"/>
        <v>0</v>
      </c>
      <c r="T17" s="22"/>
      <c r="U17" s="45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</row>
    <row r="18" spans="1:74" s="36" customFormat="1" ht="18.75" thickBot="1" x14ac:dyDescent="0.3">
      <c r="A18" s="37"/>
      <c r="B18" s="25" t="s">
        <v>32</v>
      </c>
      <c r="C18" s="38" t="s">
        <v>29</v>
      </c>
      <c r="D18" s="46">
        <f>+F18*12</f>
        <v>57667716</v>
      </c>
      <c r="E18" s="47">
        <f>SUM(F18:Q18)</f>
        <v>38445144</v>
      </c>
      <c r="F18" s="48">
        <v>4805643</v>
      </c>
      <c r="G18" s="48">
        <v>4805643</v>
      </c>
      <c r="H18" s="48">
        <v>4805643</v>
      </c>
      <c r="I18" s="49">
        <v>4805643</v>
      </c>
      <c r="J18" s="48">
        <v>4805643</v>
      </c>
      <c r="K18" s="50">
        <v>4805643</v>
      </c>
      <c r="L18" s="48">
        <v>4805643</v>
      </c>
      <c r="M18" s="48">
        <v>4805643</v>
      </c>
      <c r="N18" s="48"/>
      <c r="O18" s="48"/>
      <c r="P18" s="48"/>
      <c r="Q18" s="48"/>
      <c r="R18" s="51">
        <f t="shared" si="0"/>
        <v>38445144</v>
      </c>
      <c r="S18" s="44">
        <f t="shared" si="1"/>
        <v>0</v>
      </c>
      <c r="T18" s="22"/>
      <c r="U18" s="45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</row>
    <row r="19" spans="1:74" s="36" customFormat="1" ht="18.75" thickBot="1" x14ac:dyDescent="0.3">
      <c r="A19" s="37"/>
      <c r="B19" s="25" t="s">
        <v>33</v>
      </c>
      <c r="C19" s="38" t="s">
        <v>29</v>
      </c>
      <c r="D19" s="46">
        <f t="shared" ref="D19:D24" si="2">+F19*12</f>
        <v>30569196</v>
      </c>
      <c r="E19" s="47">
        <f>SUM(F19:Q19)</f>
        <v>20379464</v>
      </c>
      <c r="F19" s="48">
        <f>2547433</f>
        <v>2547433</v>
      </c>
      <c r="G19" s="48">
        <v>2547433</v>
      </c>
      <c r="H19" s="48">
        <v>2547433</v>
      </c>
      <c r="I19" s="49">
        <v>2547433</v>
      </c>
      <c r="J19" s="48">
        <v>2547433</v>
      </c>
      <c r="K19" s="50">
        <v>2547433</v>
      </c>
      <c r="L19" s="48">
        <v>2547433</v>
      </c>
      <c r="M19" s="48">
        <v>2547433</v>
      </c>
      <c r="N19" s="48"/>
      <c r="O19" s="48"/>
      <c r="P19" s="48"/>
      <c r="Q19" s="48"/>
      <c r="R19" s="51">
        <f t="shared" si="0"/>
        <v>20379464</v>
      </c>
      <c r="S19" s="44">
        <f t="shared" si="1"/>
        <v>0</v>
      </c>
      <c r="T19" s="22"/>
      <c r="U19" s="45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</row>
    <row r="20" spans="1:74" s="36" customFormat="1" ht="18.75" thickBot="1" x14ac:dyDescent="0.3">
      <c r="A20" s="37"/>
      <c r="B20" s="25" t="s">
        <v>34</v>
      </c>
      <c r="C20" s="38"/>
      <c r="D20" s="46"/>
      <c r="E20" s="47">
        <f>+F20</f>
        <v>4922576</v>
      </c>
      <c r="F20" s="48">
        <v>4922576</v>
      </c>
      <c r="G20" s="48"/>
      <c r="H20" s="48"/>
      <c r="I20" s="49"/>
      <c r="J20" s="48"/>
      <c r="K20" s="50"/>
      <c r="L20" s="48"/>
      <c r="M20" s="48"/>
      <c r="N20" s="48"/>
      <c r="O20" s="48"/>
      <c r="P20" s="48"/>
      <c r="Q20" s="48"/>
      <c r="R20" s="51">
        <f t="shared" si="0"/>
        <v>4922576</v>
      </c>
      <c r="S20" s="44">
        <f t="shared" si="1"/>
        <v>0</v>
      </c>
      <c r="T20" s="22"/>
      <c r="U20" s="45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</row>
    <row r="21" spans="1:74" s="36" customFormat="1" ht="18.75" hidden="1" thickBot="1" x14ac:dyDescent="0.3">
      <c r="A21" s="37"/>
      <c r="B21" s="25" t="s">
        <v>35</v>
      </c>
      <c r="C21" s="38" t="s">
        <v>29</v>
      </c>
      <c r="D21" s="46">
        <f t="shared" si="2"/>
        <v>0</v>
      </c>
      <c r="E21" s="47">
        <f t="shared" ref="E21:E33" si="3">SUM(F21:Q21)</f>
        <v>0</v>
      </c>
      <c r="F21" s="48"/>
      <c r="G21" s="48"/>
      <c r="H21" s="48"/>
      <c r="I21" s="49"/>
      <c r="J21" s="48"/>
      <c r="K21" s="50"/>
      <c r="L21" s="48"/>
      <c r="M21" s="48"/>
      <c r="N21" s="48"/>
      <c r="O21" s="48"/>
      <c r="P21" s="48"/>
      <c r="Q21" s="48"/>
      <c r="R21" s="51">
        <f t="shared" si="0"/>
        <v>0</v>
      </c>
      <c r="S21" s="44">
        <f t="shared" si="1"/>
        <v>0</v>
      </c>
      <c r="T21" s="22"/>
      <c r="U21" s="45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</row>
    <row r="22" spans="1:74" s="36" customFormat="1" ht="18.75" thickBot="1" x14ac:dyDescent="0.3">
      <c r="A22" s="37"/>
      <c r="B22" s="25" t="s">
        <v>36</v>
      </c>
      <c r="C22" s="38" t="s">
        <v>29</v>
      </c>
      <c r="D22" s="46">
        <f t="shared" si="2"/>
        <v>7084680</v>
      </c>
      <c r="E22" s="47">
        <f t="shared" si="3"/>
        <v>8190183</v>
      </c>
      <c r="F22" s="48">
        <v>590390</v>
      </c>
      <c r="G22" s="48">
        <v>590391</v>
      </c>
      <c r="H22" s="48">
        <v>590391</v>
      </c>
      <c r="I22" s="49">
        <v>590391</v>
      </c>
      <c r="J22" s="48">
        <v>817204</v>
      </c>
      <c r="K22" s="50">
        <v>817204</v>
      </c>
      <c r="L22" s="48">
        <v>3390177</v>
      </c>
      <c r="M22" s="48">
        <v>804035</v>
      </c>
      <c r="N22" s="48"/>
      <c r="O22" s="48"/>
      <c r="P22" s="48"/>
      <c r="Q22" s="48"/>
      <c r="R22" s="51">
        <f t="shared" si="0"/>
        <v>8190183</v>
      </c>
      <c r="S22" s="44">
        <f t="shared" si="1"/>
        <v>0</v>
      </c>
      <c r="T22" s="22"/>
      <c r="U22" s="45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</row>
    <row r="23" spans="1:74" s="36" customFormat="1" ht="18.75" hidden="1" thickBot="1" x14ac:dyDescent="0.3">
      <c r="A23" s="37"/>
      <c r="B23" s="25" t="s">
        <v>37</v>
      </c>
      <c r="C23" s="38" t="s">
        <v>29</v>
      </c>
      <c r="D23" s="46">
        <f t="shared" si="2"/>
        <v>0</v>
      </c>
      <c r="E23" s="47">
        <f t="shared" si="3"/>
        <v>0</v>
      </c>
      <c r="F23" s="48"/>
      <c r="G23" s="48"/>
      <c r="H23" s="48"/>
      <c r="I23" s="49"/>
      <c r="J23" s="48"/>
      <c r="K23" s="50"/>
      <c r="L23" s="48"/>
      <c r="M23" s="48"/>
      <c r="N23" s="48"/>
      <c r="O23" s="48"/>
      <c r="P23" s="48"/>
      <c r="Q23" s="48"/>
      <c r="R23" s="51">
        <f t="shared" si="0"/>
        <v>0</v>
      </c>
      <c r="S23" s="44">
        <f t="shared" si="1"/>
        <v>0</v>
      </c>
      <c r="T23" s="22"/>
      <c r="U23" s="45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</row>
    <row r="24" spans="1:74" s="36" customFormat="1" ht="18.75" thickBot="1" x14ac:dyDescent="0.3">
      <c r="A24" s="37"/>
      <c r="B24" s="25" t="s">
        <v>38</v>
      </c>
      <c r="C24" s="38" t="s">
        <v>29</v>
      </c>
      <c r="D24" s="46">
        <f t="shared" si="2"/>
        <v>29417256</v>
      </c>
      <c r="E24" s="47">
        <f t="shared" si="3"/>
        <v>19611504</v>
      </c>
      <c r="F24" s="48">
        <v>2451438</v>
      </c>
      <c r="G24" s="48">
        <v>2451438</v>
      </c>
      <c r="H24" s="48">
        <v>2451438</v>
      </c>
      <c r="I24" s="49">
        <v>2451438</v>
      </c>
      <c r="J24" s="48">
        <v>2451438</v>
      </c>
      <c r="K24" s="50">
        <v>2451438</v>
      </c>
      <c r="L24" s="48">
        <v>2451438</v>
      </c>
      <c r="M24" s="48">
        <v>2451438</v>
      </c>
      <c r="N24" s="48"/>
      <c r="O24" s="48"/>
      <c r="P24" s="48"/>
      <c r="Q24" s="48"/>
      <c r="R24" s="51">
        <f t="shared" si="0"/>
        <v>19611504</v>
      </c>
      <c r="S24" s="44">
        <f t="shared" si="1"/>
        <v>0</v>
      </c>
      <c r="T24" s="22"/>
      <c r="U24" s="45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</row>
    <row r="25" spans="1:74" s="36" customFormat="1" ht="21" hidden="1" thickBot="1" x14ac:dyDescent="0.35">
      <c r="A25" s="37"/>
      <c r="B25" s="25" t="s">
        <v>39</v>
      </c>
      <c r="C25" s="38"/>
      <c r="D25" s="46"/>
      <c r="E25" s="47">
        <f t="shared" si="3"/>
        <v>0</v>
      </c>
      <c r="F25" s="48"/>
      <c r="G25" s="48"/>
      <c r="H25" s="48"/>
      <c r="I25" s="49"/>
      <c r="J25" s="48"/>
      <c r="K25" s="50"/>
      <c r="L25" s="48"/>
      <c r="M25" s="48"/>
      <c r="N25" s="48"/>
      <c r="O25" s="48"/>
      <c r="P25" s="48"/>
      <c r="Q25" s="48"/>
      <c r="R25" s="51">
        <f t="shared" si="0"/>
        <v>0</v>
      </c>
      <c r="S25" s="44">
        <f t="shared" si="1"/>
        <v>0</v>
      </c>
      <c r="T25" s="53"/>
      <c r="U25" s="45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</row>
    <row r="26" spans="1:74" s="36" customFormat="1" ht="21" hidden="1" thickBot="1" x14ac:dyDescent="0.35">
      <c r="A26" s="37"/>
      <c r="B26" s="25" t="s">
        <v>40</v>
      </c>
      <c r="C26" s="38"/>
      <c r="D26" s="46"/>
      <c r="E26" s="47">
        <f t="shared" si="3"/>
        <v>0</v>
      </c>
      <c r="F26" s="48"/>
      <c r="G26" s="48"/>
      <c r="H26" s="48"/>
      <c r="I26" s="49"/>
      <c r="J26" s="48"/>
      <c r="K26" s="50"/>
      <c r="L26" s="48"/>
      <c r="M26" s="48"/>
      <c r="N26" s="48"/>
      <c r="O26" s="48"/>
      <c r="P26" s="48"/>
      <c r="Q26" s="48"/>
      <c r="R26" s="51">
        <f t="shared" si="0"/>
        <v>0</v>
      </c>
      <c r="S26" s="44">
        <f t="shared" si="1"/>
        <v>0</v>
      </c>
      <c r="T26" s="53"/>
      <c r="U26" s="45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</row>
    <row r="27" spans="1:74" s="36" customFormat="1" ht="18.75" hidden="1" thickBot="1" x14ac:dyDescent="0.3">
      <c r="A27" s="37"/>
      <c r="B27" s="25" t="s">
        <v>41</v>
      </c>
      <c r="C27" s="38"/>
      <c r="D27" s="46"/>
      <c r="E27" s="47">
        <f t="shared" si="3"/>
        <v>0</v>
      </c>
      <c r="F27" s="48"/>
      <c r="G27" s="48"/>
      <c r="H27" s="48"/>
      <c r="I27" s="49"/>
      <c r="J27" s="48"/>
      <c r="K27" s="50"/>
      <c r="L27" s="48"/>
      <c r="M27" s="48"/>
      <c r="N27" s="48"/>
      <c r="O27" s="48"/>
      <c r="P27" s="48"/>
      <c r="Q27" s="48"/>
      <c r="R27" s="51">
        <f t="shared" si="0"/>
        <v>0</v>
      </c>
      <c r="S27" s="44">
        <f t="shared" si="1"/>
        <v>0</v>
      </c>
      <c r="T27" s="22"/>
      <c r="U27" s="45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</row>
    <row r="28" spans="1:74" s="36" customFormat="1" ht="18.75" hidden="1" thickBot="1" x14ac:dyDescent="0.3">
      <c r="A28" s="37"/>
      <c r="B28" s="25" t="s">
        <v>42</v>
      </c>
      <c r="C28" s="38"/>
      <c r="D28" s="46"/>
      <c r="E28" s="47">
        <f t="shared" si="3"/>
        <v>0</v>
      </c>
      <c r="F28" s="48"/>
      <c r="G28" s="48"/>
      <c r="H28" s="48"/>
      <c r="I28" s="49"/>
      <c r="J28" s="48"/>
      <c r="K28" s="50"/>
      <c r="L28" s="48"/>
      <c r="M28" s="48"/>
      <c r="N28" s="48"/>
      <c r="O28" s="48"/>
      <c r="P28" s="48"/>
      <c r="Q28" s="48"/>
      <c r="R28" s="51">
        <f t="shared" si="0"/>
        <v>0</v>
      </c>
      <c r="S28" s="44">
        <f t="shared" si="1"/>
        <v>0</v>
      </c>
      <c r="T28" s="54"/>
      <c r="U28" s="45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</row>
    <row r="29" spans="1:74" s="36" customFormat="1" ht="18.75" hidden="1" thickBot="1" x14ac:dyDescent="0.3">
      <c r="A29" s="37"/>
      <c r="B29" s="25" t="s">
        <v>43</v>
      </c>
      <c r="C29" s="38"/>
      <c r="D29" s="46"/>
      <c r="E29" s="47">
        <f t="shared" si="3"/>
        <v>0</v>
      </c>
      <c r="F29" s="48"/>
      <c r="G29" s="48"/>
      <c r="H29" s="48"/>
      <c r="I29" s="49"/>
      <c r="J29" s="48"/>
      <c r="K29" s="50"/>
      <c r="L29" s="48"/>
      <c r="M29" s="48"/>
      <c r="N29" s="48"/>
      <c r="O29" s="48"/>
      <c r="P29" s="48"/>
      <c r="Q29" s="48"/>
      <c r="R29" s="51">
        <f t="shared" si="0"/>
        <v>0</v>
      </c>
      <c r="S29" s="44">
        <f t="shared" si="1"/>
        <v>0</v>
      </c>
      <c r="T29" s="22"/>
      <c r="U29" s="45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</row>
    <row r="30" spans="1:74" s="36" customFormat="1" ht="18.75" hidden="1" thickBot="1" x14ac:dyDescent="0.3">
      <c r="A30" s="37"/>
      <c r="B30" s="25" t="s">
        <v>44</v>
      </c>
      <c r="C30" s="38"/>
      <c r="D30" s="46"/>
      <c r="E30" s="47">
        <f t="shared" si="3"/>
        <v>0</v>
      </c>
      <c r="F30" s="48"/>
      <c r="G30" s="48"/>
      <c r="H30" s="48"/>
      <c r="I30" s="49"/>
      <c r="J30" s="48"/>
      <c r="K30" s="50"/>
      <c r="L30" s="48"/>
      <c r="M30" s="48"/>
      <c r="N30" s="48"/>
      <c r="O30" s="48"/>
      <c r="P30" s="48"/>
      <c r="Q30" s="48"/>
      <c r="R30" s="51">
        <f t="shared" si="0"/>
        <v>0</v>
      </c>
      <c r="S30" s="44">
        <f t="shared" si="1"/>
        <v>0</v>
      </c>
      <c r="T30" s="22"/>
      <c r="U30" s="45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</row>
    <row r="31" spans="1:74" s="36" customFormat="1" ht="18.75" thickBot="1" x14ac:dyDescent="0.3">
      <c r="A31" s="37"/>
      <c r="B31" s="25" t="s">
        <v>45</v>
      </c>
      <c r="C31" s="38">
        <v>1077</v>
      </c>
      <c r="D31" s="46">
        <v>64388950</v>
      </c>
      <c r="E31" s="47">
        <f>SUM(F31:Q31)</f>
        <v>32194475</v>
      </c>
      <c r="F31" s="48"/>
      <c r="G31" s="48"/>
      <c r="H31" s="48"/>
      <c r="I31" s="49">
        <v>32194475</v>
      </c>
      <c r="J31" s="48"/>
      <c r="K31" s="50"/>
      <c r="L31" s="48"/>
      <c r="M31" s="48"/>
      <c r="N31" s="48"/>
      <c r="O31" s="48"/>
      <c r="P31" s="48"/>
      <c r="Q31" s="48"/>
      <c r="R31" s="51">
        <f t="shared" si="0"/>
        <v>32194475</v>
      </c>
      <c r="S31" s="44">
        <f t="shared" si="1"/>
        <v>0</v>
      </c>
      <c r="T31" s="54"/>
      <c r="U31" s="45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</row>
    <row r="32" spans="1:74" s="36" customFormat="1" ht="36.75" hidden="1" thickBot="1" x14ac:dyDescent="0.3">
      <c r="A32" s="37"/>
      <c r="B32" s="25" t="s">
        <v>46</v>
      </c>
      <c r="C32" s="38" t="s">
        <v>29</v>
      </c>
      <c r="D32" s="46"/>
      <c r="E32" s="47">
        <f t="shared" si="3"/>
        <v>0</v>
      </c>
      <c r="F32" s="48"/>
      <c r="G32" s="48"/>
      <c r="H32" s="48"/>
      <c r="I32" s="49"/>
      <c r="J32" s="48"/>
      <c r="K32" s="50"/>
      <c r="L32" s="48"/>
      <c r="M32" s="48"/>
      <c r="N32" s="48"/>
      <c r="O32" s="48"/>
      <c r="P32" s="48"/>
      <c r="Q32" s="48"/>
      <c r="R32" s="51">
        <f t="shared" si="0"/>
        <v>0</v>
      </c>
      <c r="S32" s="44">
        <f t="shared" si="1"/>
        <v>0</v>
      </c>
      <c r="T32" s="22"/>
      <c r="U32" s="45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</row>
    <row r="33" spans="1:74" s="36" customFormat="1" ht="36.75" hidden="1" thickBot="1" x14ac:dyDescent="0.3">
      <c r="A33" s="37"/>
      <c r="B33" s="25" t="s">
        <v>47</v>
      </c>
      <c r="C33" s="38" t="s">
        <v>29</v>
      </c>
      <c r="D33" s="46"/>
      <c r="E33" s="47">
        <f t="shared" si="3"/>
        <v>0</v>
      </c>
      <c r="F33" s="48"/>
      <c r="G33" s="48"/>
      <c r="H33" s="48"/>
      <c r="I33" s="49"/>
      <c r="J33" s="48"/>
      <c r="K33" s="50"/>
      <c r="L33" s="48"/>
      <c r="M33" s="48"/>
      <c r="N33" s="48"/>
      <c r="O33" s="48"/>
      <c r="P33" s="48"/>
      <c r="Q33" s="48"/>
      <c r="R33" s="51">
        <f t="shared" si="0"/>
        <v>0</v>
      </c>
      <c r="S33" s="44">
        <f t="shared" si="1"/>
        <v>0</v>
      </c>
      <c r="T33" s="22"/>
      <c r="U33" s="45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</row>
    <row r="34" spans="1:74" s="36" customFormat="1" ht="36.75" thickBot="1" x14ac:dyDescent="0.3">
      <c r="A34" s="37"/>
      <c r="B34" s="25" t="s">
        <v>48</v>
      </c>
      <c r="C34" s="38" t="s">
        <v>29</v>
      </c>
      <c r="D34" s="46">
        <f>+F34*12</f>
        <v>-27689628</v>
      </c>
      <c r="E34" s="47">
        <f>SUM(F34:Q34)</f>
        <v>-20371718</v>
      </c>
      <c r="F34" s="48">
        <v>-2307469</v>
      </c>
      <c r="G34" s="48">
        <v>-2307469</v>
      </c>
      <c r="H34" s="48">
        <v>-2307469</v>
      </c>
      <c r="I34" s="49">
        <v>-2307469</v>
      </c>
      <c r="J34" s="48">
        <v>-2307469</v>
      </c>
      <c r="K34" s="50">
        <v>-2307469</v>
      </c>
      <c r="L34" s="48">
        <v>-3263452</v>
      </c>
      <c r="M34" s="48">
        <v>-3263452</v>
      </c>
      <c r="N34" s="48"/>
      <c r="O34" s="48"/>
      <c r="P34" s="48"/>
      <c r="Q34" s="48"/>
      <c r="R34" s="51">
        <f t="shared" si="0"/>
        <v>-20371718</v>
      </c>
      <c r="S34" s="44">
        <f t="shared" si="1"/>
        <v>0</v>
      </c>
      <c r="T34" s="22"/>
      <c r="U34" s="45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</row>
    <row r="35" spans="1:74" s="36" customFormat="1" ht="18.75" thickBot="1" x14ac:dyDescent="0.3">
      <c r="A35" s="37"/>
      <c r="B35" s="25" t="s">
        <v>49</v>
      </c>
      <c r="C35" s="38" t="s">
        <v>29</v>
      </c>
      <c r="D35" s="46"/>
      <c r="E35" s="47">
        <f t="shared" ref="E35:E40" si="4">SUM(F35:Q35)</f>
        <v>141072669</v>
      </c>
      <c r="F35" s="48"/>
      <c r="G35" s="48"/>
      <c r="H35" s="48"/>
      <c r="I35" s="49"/>
      <c r="J35" s="48"/>
      <c r="K35" s="50">
        <v>141072669</v>
      </c>
      <c r="L35" s="48"/>
      <c r="M35" s="48"/>
      <c r="N35" s="48"/>
      <c r="O35" s="48"/>
      <c r="P35" s="48"/>
      <c r="Q35" s="48"/>
      <c r="R35" s="51">
        <f t="shared" si="0"/>
        <v>141072669</v>
      </c>
      <c r="S35" s="44">
        <f t="shared" si="1"/>
        <v>0</v>
      </c>
      <c r="T35" s="22"/>
      <c r="U35" s="45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</row>
    <row r="36" spans="1:74" s="55" customFormat="1" ht="18.75" thickBot="1" x14ac:dyDescent="0.3">
      <c r="A36" s="37"/>
      <c r="B36" s="25" t="s">
        <v>50</v>
      </c>
      <c r="C36" s="38">
        <v>3681</v>
      </c>
      <c r="D36" s="46">
        <v>9383192</v>
      </c>
      <c r="E36" s="47">
        <v>6568234</v>
      </c>
      <c r="F36" s="48"/>
      <c r="G36" s="48"/>
      <c r="H36" s="48"/>
      <c r="I36" s="49"/>
      <c r="J36" s="48"/>
      <c r="K36" s="50"/>
      <c r="L36" s="48"/>
      <c r="M36" s="48"/>
      <c r="N36" s="48"/>
      <c r="O36" s="48"/>
      <c r="P36" s="48"/>
      <c r="Q36" s="48"/>
      <c r="R36" s="51">
        <f t="shared" si="0"/>
        <v>0</v>
      </c>
      <c r="S36" s="44">
        <f t="shared" si="1"/>
        <v>6568234</v>
      </c>
      <c r="T36" s="22"/>
      <c r="U36" s="45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</row>
    <row r="37" spans="1:74" s="56" customFormat="1" ht="18.75" hidden="1" thickBot="1" x14ac:dyDescent="0.3">
      <c r="A37" s="37"/>
      <c r="B37" s="25" t="s">
        <v>51</v>
      </c>
      <c r="C37" s="38"/>
      <c r="D37" s="46"/>
      <c r="E37" s="47">
        <f t="shared" si="4"/>
        <v>0</v>
      </c>
      <c r="F37" s="48"/>
      <c r="G37" s="48"/>
      <c r="H37" s="48"/>
      <c r="I37" s="49"/>
      <c r="J37" s="48"/>
      <c r="K37" s="50"/>
      <c r="L37" s="48"/>
      <c r="M37" s="48"/>
      <c r="N37" s="48"/>
      <c r="O37" s="48"/>
      <c r="P37" s="48"/>
      <c r="Q37" s="48"/>
      <c r="R37" s="51">
        <f t="shared" si="0"/>
        <v>0</v>
      </c>
      <c r="S37" s="44">
        <f t="shared" si="1"/>
        <v>0</v>
      </c>
      <c r="T37" s="22"/>
      <c r="U37" s="45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</row>
    <row r="38" spans="1:74" s="56" customFormat="1" ht="18.75" hidden="1" thickBot="1" x14ac:dyDescent="0.3">
      <c r="A38" s="37"/>
      <c r="B38" s="25" t="s">
        <v>52</v>
      </c>
      <c r="C38" s="38"/>
      <c r="D38" s="46"/>
      <c r="E38" s="47">
        <f t="shared" si="4"/>
        <v>0</v>
      </c>
      <c r="F38" s="48"/>
      <c r="G38" s="48"/>
      <c r="H38" s="48"/>
      <c r="I38" s="49"/>
      <c r="J38" s="48"/>
      <c r="K38" s="50"/>
      <c r="L38" s="48"/>
      <c r="M38" s="48"/>
      <c r="N38" s="48"/>
      <c r="O38" s="48"/>
      <c r="P38" s="48"/>
      <c r="Q38" s="48"/>
      <c r="R38" s="51">
        <f t="shared" si="0"/>
        <v>0</v>
      </c>
      <c r="S38" s="44">
        <f t="shared" si="1"/>
        <v>0</v>
      </c>
      <c r="T38" s="22"/>
      <c r="U38" s="45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</row>
    <row r="39" spans="1:74" s="36" customFormat="1" ht="18.75" thickBot="1" x14ac:dyDescent="0.3">
      <c r="A39" s="37"/>
      <c r="B39" s="25" t="s">
        <v>53</v>
      </c>
      <c r="C39" s="38" t="s">
        <v>54</v>
      </c>
      <c r="D39" s="46">
        <f>134754965+134754965</f>
        <v>269509930</v>
      </c>
      <c r="E39" s="47">
        <f>67377483+I39+22459161+22459161+22459161+22459161</f>
        <v>179673287</v>
      </c>
      <c r="F39" s="48"/>
      <c r="G39" s="57"/>
      <c r="H39" s="48">
        <v>67377483</v>
      </c>
      <c r="I39" s="49">
        <v>22459160</v>
      </c>
      <c r="J39" s="48"/>
      <c r="K39" s="50"/>
      <c r="L39" s="48">
        <v>22459161</v>
      </c>
      <c r="M39" s="48">
        <v>44918322</v>
      </c>
      <c r="N39" s="48"/>
      <c r="O39" s="48"/>
      <c r="P39" s="48"/>
      <c r="Q39" s="48"/>
      <c r="R39" s="51">
        <f>SUM(F39:Q39)</f>
        <v>157214126</v>
      </c>
      <c r="S39" s="44">
        <f>+E39-R39</f>
        <v>22459161</v>
      </c>
      <c r="T39" s="22"/>
      <c r="U39" s="45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</row>
    <row r="40" spans="1:74" s="36" customFormat="1" ht="18.75" hidden="1" thickBot="1" x14ac:dyDescent="0.3">
      <c r="A40" s="37"/>
      <c r="B40" s="25" t="s">
        <v>55</v>
      </c>
      <c r="C40" s="38" t="s">
        <v>29</v>
      </c>
      <c r="D40" s="46"/>
      <c r="E40" s="47">
        <f t="shared" si="4"/>
        <v>0</v>
      </c>
      <c r="F40" s="48"/>
      <c r="G40" s="57"/>
      <c r="H40" s="48"/>
      <c r="I40" s="49"/>
      <c r="J40" s="48"/>
      <c r="K40" s="50"/>
      <c r="L40" s="48"/>
      <c r="M40" s="48"/>
      <c r="N40" s="48"/>
      <c r="O40" s="48"/>
      <c r="P40" s="48"/>
      <c r="Q40" s="48"/>
      <c r="R40" s="51">
        <f t="shared" si="0"/>
        <v>0</v>
      </c>
      <c r="S40" s="44">
        <f t="shared" si="1"/>
        <v>0</v>
      </c>
      <c r="T40" s="22"/>
      <c r="U40" s="45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</row>
    <row r="41" spans="1:74" s="59" customFormat="1" ht="18.75" thickBot="1" x14ac:dyDescent="0.3">
      <c r="A41" s="37"/>
      <c r="B41" s="25" t="s">
        <v>56</v>
      </c>
      <c r="C41" s="38" t="s">
        <v>29</v>
      </c>
      <c r="D41" s="46">
        <f>+G41*12</f>
        <v>16853208</v>
      </c>
      <c r="E41" s="47">
        <f>SUM(F41:Q41)</f>
        <v>13759382</v>
      </c>
      <c r="F41" s="48"/>
      <c r="G41" s="48">
        <v>1404434</v>
      </c>
      <c r="H41" s="48">
        <f>8141646+702217</f>
        <v>8843863</v>
      </c>
      <c r="I41" s="49">
        <v>702217</v>
      </c>
      <c r="J41" s="48">
        <v>702217</v>
      </c>
      <c r="K41" s="50">
        <v>702217</v>
      </c>
      <c r="L41" s="48">
        <v>702217</v>
      </c>
      <c r="M41" s="48">
        <v>702217</v>
      </c>
      <c r="N41" s="48"/>
      <c r="O41" s="48"/>
      <c r="P41" s="48"/>
      <c r="Q41" s="48"/>
      <c r="R41" s="51">
        <f t="shared" si="0"/>
        <v>13759382</v>
      </c>
      <c r="S41" s="44">
        <f t="shared" si="1"/>
        <v>0</v>
      </c>
      <c r="T41" s="58"/>
      <c r="U41" s="45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</row>
    <row r="42" spans="1:74" s="59" customFormat="1" ht="18.75" hidden="1" thickBot="1" x14ac:dyDescent="0.3">
      <c r="A42" s="37"/>
      <c r="B42" s="25" t="s">
        <v>57</v>
      </c>
      <c r="C42" s="38" t="s">
        <v>29</v>
      </c>
      <c r="D42" s="46"/>
      <c r="E42" s="47">
        <f>SUM(F42:Q42)</f>
        <v>0</v>
      </c>
      <c r="F42" s="48"/>
      <c r="G42" s="48"/>
      <c r="H42" s="48"/>
      <c r="I42" s="49"/>
      <c r="J42" s="48"/>
      <c r="K42" s="50"/>
      <c r="L42" s="48"/>
      <c r="M42" s="48"/>
      <c r="N42" s="48"/>
      <c r="O42" s="48"/>
      <c r="P42" s="48"/>
      <c r="Q42" s="48"/>
      <c r="R42" s="51">
        <f t="shared" si="0"/>
        <v>0</v>
      </c>
      <c r="S42" s="44">
        <f t="shared" si="1"/>
        <v>0</v>
      </c>
      <c r="T42" s="58"/>
      <c r="U42" s="45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4" s="59" customFormat="1" ht="18.75" hidden="1" thickBot="1" x14ac:dyDescent="0.3">
      <c r="A43" s="37"/>
      <c r="B43" s="25" t="s">
        <v>58</v>
      </c>
      <c r="C43" s="38"/>
      <c r="D43" s="46"/>
      <c r="E43" s="47">
        <f>SUM(F43:Q43)</f>
        <v>0</v>
      </c>
      <c r="F43" s="48"/>
      <c r="G43" s="48"/>
      <c r="H43" s="48"/>
      <c r="I43" s="49"/>
      <c r="J43" s="48"/>
      <c r="K43" s="50"/>
      <c r="L43" s="48"/>
      <c r="M43" s="48"/>
      <c r="N43" s="48"/>
      <c r="O43" s="48"/>
      <c r="P43" s="48"/>
      <c r="Q43" s="48"/>
      <c r="R43" s="51">
        <f t="shared" si="0"/>
        <v>0</v>
      </c>
      <c r="S43" s="44">
        <f t="shared" si="1"/>
        <v>0</v>
      </c>
      <c r="T43" s="60"/>
      <c r="U43" s="45"/>
      <c r="V43" s="60"/>
      <c r="W43" s="60"/>
      <c r="X43" s="60"/>
      <c r="Y43" s="60"/>
      <c r="Z43" s="60"/>
      <c r="AA43" s="61"/>
      <c r="AB43" s="62"/>
      <c r="AC43" s="60"/>
      <c r="AD43" s="60"/>
      <c r="AE43" s="60"/>
      <c r="AF43" s="60"/>
      <c r="AG43" s="60"/>
      <c r="AH43" s="60"/>
      <c r="AI43" s="63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4" s="59" customFormat="1" ht="18.75" hidden="1" thickBot="1" x14ac:dyDescent="0.3">
      <c r="A44" s="37"/>
      <c r="B44" s="25" t="s">
        <v>59</v>
      </c>
      <c r="C44" s="38"/>
      <c r="D44" s="46"/>
      <c r="E44" s="47">
        <f>SUM(F44:Q44)</f>
        <v>0</v>
      </c>
      <c r="F44" s="48"/>
      <c r="G44" s="48"/>
      <c r="H44" s="48"/>
      <c r="I44" s="49"/>
      <c r="J44" s="48"/>
      <c r="K44" s="50"/>
      <c r="L44" s="48"/>
      <c r="M44" s="48"/>
      <c r="N44" s="48"/>
      <c r="O44" s="48"/>
      <c r="P44" s="48"/>
      <c r="Q44" s="48"/>
      <c r="R44" s="51">
        <f t="shared" si="0"/>
        <v>0</v>
      </c>
      <c r="S44" s="44">
        <f t="shared" si="1"/>
        <v>0</v>
      </c>
      <c r="T44" s="60"/>
      <c r="U44" s="45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3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1:74" s="59" customFormat="1" ht="18.75" hidden="1" thickBot="1" x14ac:dyDescent="0.3">
      <c r="A45" s="37"/>
      <c r="B45" s="25" t="s">
        <v>60</v>
      </c>
      <c r="C45" s="38"/>
      <c r="D45" s="46"/>
      <c r="E45" s="47">
        <f>SUM(F45:Q45)</f>
        <v>0</v>
      </c>
      <c r="F45" s="48"/>
      <c r="G45" s="48"/>
      <c r="H45" s="48"/>
      <c r="I45" s="49"/>
      <c r="J45" s="48"/>
      <c r="K45" s="50"/>
      <c r="L45" s="48"/>
      <c r="M45" s="48"/>
      <c r="N45" s="48"/>
      <c r="O45" s="48"/>
      <c r="P45" s="48"/>
      <c r="Q45" s="48"/>
      <c r="R45" s="51">
        <f t="shared" si="0"/>
        <v>0</v>
      </c>
      <c r="S45" s="44">
        <f t="shared" si="1"/>
        <v>0</v>
      </c>
      <c r="T45" s="60"/>
      <c r="U45" s="45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3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4" s="59" customFormat="1" ht="18.75" thickBot="1" x14ac:dyDescent="0.3">
      <c r="A46" s="37"/>
      <c r="B46" s="25" t="s">
        <v>61</v>
      </c>
      <c r="C46" s="38">
        <v>1306</v>
      </c>
      <c r="D46" s="64">
        <v>8780800</v>
      </c>
      <c r="E46" s="47">
        <v>6146560</v>
      </c>
      <c r="F46" s="48"/>
      <c r="G46" s="48"/>
      <c r="H46" s="48">
        <v>6146560</v>
      </c>
      <c r="I46" s="49"/>
      <c r="J46" s="48"/>
      <c r="K46" s="50"/>
      <c r="L46" s="48"/>
      <c r="M46" s="48"/>
      <c r="N46" s="48"/>
      <c r="O46" s="48"/>
      <c r="P46" s="48"/>
      <c r="Q46" s="48"/>
      <c r="R46" s="51">
        <f t="shared" si="0"/>
        <v>6146560</v>
      </c>
      <c r="S46" s="44">
        <f t="shared" si="1"/>
        <v>0</v>
      </c>
      <c r="T46" s="60"/>
      <c r="U46" s="45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3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</row>
    <row r="47" spans="1:74" s="59" customFormat="1" ht="18.75" thickBot="1" x14ac:dyDescent="0.3">
      <c r="A47" s="37"/>
      <c r="B47" s="25" t="s">
        <v>62</v>
      </c>
      <c r="C47" s="38">
        <v>1306</v>
      </c>
      <c r="D47" s="64">
        <v>171816086</v>
      </c>
      <c r="E47" s="47">
        <v>120271260.19999999</v>
      </c>
      <c r="F47" s="48"/>
      <c r="G47" s="48"/>
      <c r="H47" s="48">
        <v>120271260.19999999</v>
      </c>
      <c r="I47" s="49"/>
      <c r="J47" s="48"/>
      <c r="K47" s="50"/>
      <c r="L47" s="48"/>
      <c r="M47" s="48"/>
      <c r="N47" s="48"/>
      <c r="O47" s="48"/>
      <c r="P47" s="48"/>
      <c r="Q47" s="48"/>
      <c r="R47" s="51">
        <f t="shared" si="0"/>
        <v>120271260.19999999</v>
      </c>
      <c r="S47" s="44">
        <f t="shared" si="1"/>
        <v>0</v>
      </c>
      <c r="T47" s="60"/>
      <c r="U47" s="45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3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</row>
    <row r="48" spans="1:74" s="59" customFormat="1" ht="18.75" hidden="1" thickBot="1" x14ac:dyDescent="0.3">
      <c r="A48" s="37"/>
      <c r="B48" s="25" t="s">
        <v>63</v>
      </c>
      <c r="C48" s="38"/>
      <c r="D48" s="64"/>
      <c r="E48" s="47"/>
      <c r="F48" s="48"/>
      <c r="G48" s="48"/>
      <c r="H48" s="48"/>
      <c r="I48" s="49"/>
      <c r="J48" s="48"/>
      <c r="K48" s="50"/>
      <c r="L48" s="48"/>
      <c r="M48" s="48"/>
      <c r="N48" s="48"/>
      <c r="O48" s="48"/>
      <c r="P48" s="48"/>
      <c r="Q48" s="48"/>
      <c r="R48" s="51"/>
      <c r="S48" s="44"/>
      <c r="T48" s="60"/>
      <c r="U48" s="45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3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</row>
    <row r="49" spans="1:74" s="59" customFormat="1" ht="18.75" hidden="1" thickBot="1" x14ac:dyDescent="0.3">
      <c r="A49" s="37"/>
      <c r="B49" s="25" t="s">
        <v>64</v>
      </c>
      <c r="C49" s="38"/>
      <c r="D49" s="64"/>
      <c r="E49" s="47"/>
      <c r="F49" s="48"/>
      <c r="G49" s="48"/>
      <c r="H49" s="48"/>
      <c r="I49" s="49"/>
      <c r="J49" s="48"/>
      <c r="K49" s="50"/>
      <c r="L49" s="48"/>
      <c r="M49" s="48"/>
      <c r="N49" s="48"/>
      <c r="O49" s="48"/>
      <c r="P49" s="48"/>
      <c r="Q49" s="48"/>
      <c r="R49" s="51">
        <f t="shared" si="0"/>
        <v>0</v>
      </c>
      <c r="S49" s="44">
        <f t="shared" si="1"/>
        <v>0</v>
      </c>
      <c r="T49" s="60"/>
      <c r="U49" s="45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3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</row>
    <row r="50" spans="1:74" s="59" customFormat="1" ht="18.75" thickBot="1" x14ac:dyDescent="0.3">
      <c r="A50" s="37"/>
      <c r="B50" s="25" t="s">
        <v>65</v>
      </c>
      <c r="C50" s="38">
        <v>1878</v>
      </c>
      <c r="D50" s="46">
        <v>13798889</v>
      </c>
      <c r="E50" s="47">
        <f>+K50+1242942</f>
        <v>7584178</v>
      </c>
      <c r="F50" s="48"/>
      <c r="G50" s="48"/>
      <c r="H50" s="48"/>
      <c r="I50" s="49"/>
      <c r="J50" s="48"/>
      <c r="K50" s="50">
        <v>6341236</v>
      </c>
      <c r="L50" s="48"/>
      <c r="M50" s="48">
        <v>1242942</v>
      </c>
      <c r="N50" s="48"/>
      <c r="O50" s="48"/>
      <c r="P50" s="48"/>
      <c r="Q50" s="48"/>
      <c r="R50" s="51">
        <f t="shared" si="0"/>
        <v>7584178</v>
      </c>
      <c r="S50" s="44">
        <f t="shared" si="1"/>
        <v>0</v>
      </c>
      <c r="T50" s="60"/>
      <c r="U50" s="45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3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</row>
    <row r="51" spans="1:74" s="59" customFormat="1" ht="36.75" thickBot="1" x14ac:dyDescent="0.3">
      <c r="A51" s="37"/>
      <c r="B51" s="25" t="s">
        <v>66</v>
      </c>
      <c r="C51" s="38">
        <v>4223</v>
      </c>
      <c r="D51" s="46">
        <v>1562040</v>
      </c>
      <c r="E51" s="47"/>
      <c r="F51" s="48"/>
      <c r="G51" s="48"/>
      <c r="H51" s="48"/>
      <c r="I51" s="49"/>
      <c r="J51" s="48"/>
      <c r="K51" s="50"/>
      <c r="L51" s="48"/>
      <c r="M51" s="48"/>
      <c r="N51" s="48"/>
      <c r="O51" s="48"/>
      <c r="P51" s="48"/>
      <c r="Q51" s="48"/>
      <c r="R51" s="51">
        <f t="shared" si="0"/>
        <v>0</v>
      </c>
      <c r="S51" s="44">
        <f t="shared" si="1"/>
        <v>0</v>
      </c>
      <c r="T51" s="60"/>
      <c r="U51" s="45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3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</row>
    <row r="52" spans="1:74" s="59" customFormat="1" ht="18.75" thickBot="1" x14ac:dyDescent="0.3">
      <c r="A52" s="37"/>
      <c r="B52" s="25" t="s">
        <v>67</v>
      </c>
      <c r="C52" s="38">
        <v>1072</v>
      </c>
      <c r="D52" s="66">
        <v>1487576</v>
      </c>
      <c r="E52" s="47">
        <v>1041303.2</v>
      </c>
      <c r="F52" s="48"/>
      <c r="G52" s="48"/>
      <c r="H52" s="48">
        <v>1041303.2</v>
      </c>
      <c r="I52" s="49"/>
      <c r="J52" s="48"/>
      <c r="K52" s="50"/>
      <c r="L52" s="48"/>
      <c r="M52" s="48"/>
      <c r="N52" s="48"/>
      <c r="O52" s="48"/>
      <c r="P52" s="48"/>
      <c r="Q52" s="48"/>
      <c r="R52" s="51">
        <f t="shared" si="0"/>
        <v>1041303.2</v>
      </c>
      <c r="S52" s="44">
        <f t="shared" si="1"/>
        <v>0</v>
      </c>
      <c r="T52" s="60"/>
      <c r="U52" s="45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3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</row>
    <row r="53" spans="1:74" s="59" customFormat="1" ht="18.75" thickBot="1" x14ac:dyDescent="0.3">
      <c r="A53" s="37"/>
      <c r="B53" s="25" t="s">
        <v>68</v>
      </c>
      <c r="C53" s="38">
        <v>1072</v>
      </c>
      <c r="D53" s="46">
        <v>69457500</v>
      </c>
      <c r="E53" s="47">
        <v>48620250</v>
      </c>
      <c r="F53" s="48"/>
      <c r="G53" s="48"/>
      <c r="H53" s="48">
        <v>48620250</v>
      </c>
      <c r="I53" s="49"/>
      <c r="J53" s="48"/>
      <c r="K53" s="50"/>
      <c r="L53" s="48"/>
      <c r="M53" s="48"/>
      <c r="N53" s="48"/>
      <c r="O53" s="48"/>
      <c r="P53" s="48"/>
      <c r="Q53" s="48"/>
      <c r="R53" s="51">
        <f t="shared" si="0"/>
        <v>48620250</v>
      </c>
      <c r="S53" s="44">
        <f t="shared" si="1"/>
        <v>0</v>
      </c>
      <c r="T53" s="60"/>
      <c r="U53" s="45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3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</row>
    <row r="54" spans="1:74" s="59" customFormat="1" ht="18.75" thickBot="1" x14ac:dyDescent="0.3">
      <c r="A54" s="37"/>
      <c r="B54" s="25" t="s">
        <v>69</v>
      </c>
      <c r="C54" s="38">
        <v>1874</v>
      </c>
      <c r="D54" s="65">
        <v>107012143</v>
      </c>
      <c r="E54" s="47">
        <f>+I54+2+14464437+23100204+20293103</f>
        <v>115715492</v>
      </c>
      <c r="F54" s="48"/>
      <c r="G54" s="48"/>
      <c r="H54" s="48"/>
      <c r="I54" s="49">
        <v>57857746</v>
      </c>
      <c r="J54" s="48">
        <v>14464437</v>
      </c>
      <c r="K54" s="50"/>
      <c r="L54" s="48">
        <v>14464436</v>
      </c>
      <c r="M54" s="48"/>
      <c r="N54" s="48"/>
      <c r="O54" s="48"/>
      <c r="P54" s="48"/>
      <c r="Q54" s="48"/>
      <c r="R54" s="51">
        <f t="shared" si="0"/>
        <v>86786619</v>
      </c>
      <c r="S54" s="44">
        <f t="shared" si="1"/>
        <v>28928873</v>
      </c>
      <c r="T54" s="60"/>
      <c r="U54" s="45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3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</row>
    <row r="55" spans="1:74" s="59" customFormat="1" ht="18.75" thickBot="1" x14ac:dyDescent="0.3">
      <c r="A55" s="37"/>
      <c r="B55" s="25" t="s">
        <v>70</v>
      </c>
      <c r="C55" s="38">
        <v>1830</v>
      </c>
      <c r="D55" s="67">
        <v>36122450</v>
      </c>
      <c r="E55" s="47">
        <f>+I55</f>
        <v>25285715</v>
      </c>
      <c r="F55" s="48"/>
      <c r="G55" s="48"/>
      <c r="H55" s="48"/>
      <c r="I55" s="49">
        <f>+D55*0.7</f>
        <v>25285715</v>
      </c>
      <c r="J55" s="48"/>
      <c r="K55" s="50"/>
      <c r="L55" s="48"/>
      <c r="M55" s="48"/>
      <c r="N55" s="48"/>
      <c r="O55" s="48"/>
      <c r="P55" s="48"/>
      <c r="Q55" s="48"/>
      <c r="R55" s="51">
        <f t="shared" si="0"/>
        <v>25285715</v>
      </c>
      <c r="S55" s="44">
        <f t="shared" si="1"/>
        <v>0</v>
      </c>
      <c r="T55" s="60"/>
      <c r="U55" s="45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3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</row>
    <row r="56" spans="1:74" s="59" customFormat="1" ht="18.75" thickBot="1" x14ac:dyDescent="0.3">
      <c r="A56" s="37"/>
      <c r="B56" s="25" t="s">
        <v>71</v>
      </c>
      <c r="C56" s="38">
        <v>1830</v>
      </c>
      <c r="D56" s="67">
        <v>6251595</v>
      </c>
      <c r="E56" s="47">
        <f>+I56</f>
        <v>4376116.5</v>
      </c>
      <c r="F56" s="48"/>
      <c r="G56" s="48"/>
      <c r="H56" s="48"/>
      <c r="I56" s="49">
        <f>+D56*0.7</f>
        <v>4376116.5</v>
      </c>
      <c r="J56" s="48"/>
      <c r="K56" s="50"/>
      <c r="L56" s="48"/>
      <c r="M56" s="48"/>
      <c r="N56" s="48"/>
      <c r="O56" s="48"/>
      <c r="P56" s="48"/>
      <c r="Q56" s="48"/>
      <c r="R56" s="51">
        <f t="shared" si="0"/>
        <v>4376116.5</v>
      </c>
      <c r="S56" s="44">
        <f t="shared" si="1"/>
        <v>0</v>
      </c>
      <c r="T56" s="60"/>
      <c r="U56" s="45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3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</row>
    <row r="57" spans="1:74" s="59" customFormat="1" ht="18.75" thickBot="1" x14ac:dyDescent="0.3">
      <c r="A57" s="37"/>
      <c r="B57" s="25" t="s">
        <v>72</v>
      </c>
      <c r="C57" s="38">
        <v>1830</v>
      </c>
      <c r="D57" s="67">
        <v>7483772</v>
      </c>
      <c r="E57" s="47">
        <f>+I57</f>
        <v>5238640.3999999994</v>
      </c>
      <c r="F57" s="48"/>
      <c r="G57" s="48"/>
      <c r="H57" s="48"/>
      <c r="I57" s="49">
        <f>+D57*0.7</f>
        <v>5238640.3999999994</v>
      </c>
      <c r="J57" s="48"/>
      <c r="K57" s="50"/>
      <c r="L57" s="48"/>
      <c r="M57" s="48"/>
      <c r="N57" s="48"/>
      <c r="O57" s="48"/>
      <c r="P57" s="48"/>
      <c r="Q57" s="48"/>
      <c r="R57" s="51">
        <f t="shared" si="0"/>
        <v>5238640.3999999994</v>
      </c>
      <c r="S57" s="44">
        <f t="shared" si="1"/>
        <v>0</v>
      </c>
      <c r="T57" s="60"/>
      <c r="U57" s="45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3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</row>
    <row r="58" spans="1:74" s="59" customFormat="1" ht="18.75" thickBot="1" x14ac:dyDescent="0.3">
      <c r="A58" s="37"/>
      <c r="B58" s="25" t="s">
        <v>73</v>
      </c>
      <c r="C58" s="38">
        <v>1830</v>
      </c>
      <c r="D58" s="67">
        <v>125031900</v>
      </c>
      <c r="E58" s="47">
        <f>+I58</f>
        <v>87522330</v>
      </c>
      <c r="F58" s="48"/>
      <c r="G58" s="48"/>
      <c r="H58" s="48"/>
      <c r="I58" s="49">
        <f>+D58*0.7</f>
        <v>87522330</v>
      </c>
      <c r="J58" s="48"/>
      <c r="K58" s="50"/>
      <c r="L58" s="48"/>
      <c r="M58" s="48"/>
      <c r="N58" s="48"/>
      <c r="O58" s="48"/>
      <c r="P58" s="48"/>
      <c r="Q58" s="48"/>
      <c r="R58" s="51">
        <f t="shared" si="0"/>
        <v>87522330</v>
      </c>
      <c r="S58" s="44">
        <f t="shared" si="1"/>
        <v>0</v>
      </c>
      <c r="T58" s="60"/>
      <c r="U58" s="45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3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</row>
    <row r="59" spans="1:74" s="59" customFormat="1" ht="18.75" thickBot="1" x14ac:dyDescent="0.3">
      <c r="A59" s="37"/>
      <c r="B59" s="25" t="s">
        <v>74</v>
      </c>
      <c r="C59" s="38">
        <v>1073</v>
      </c>
      <c r="D59" s="64">
        <v>15008871</v>
      </c>
      <c r="E59" s="47">
        <v>10506210</v>
      </c>
      <c r="F59" s="48"/>
      <c r="G59" s="48"/>
      <c r="H59" s="48"/>
      <c r="I59" s="49"/>
      <c r="J59" s="48">
        <v>10506210</v>
      </c>
      <c r="K59" s="50"/>
      <c r="L59" s="48"/>
      <c r="M59" s="48"/>
      <c r="N59" s="48"/>
      <c r="O59" s="48"/>
      <c r="P59" s="48"/>
      <c r="Q59" s="48"/>
      <c r="R59" s="51">
        <f t="shared" si="0"/>
        <v>10506210</v>
      </c>
      <c r="S59" s="44">
        <f t="shared" si="1"/>
        <v>0</v>
      </c>
      <c r="T59" s="60"/>
      <c r="U59" s="45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3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</row>
    <row r="60" spans="1:74" s="59" customFormat="1" ht="18.75" thickBot="1" x14ac:dyDescent="0.3">
      <c r="A60" s="37"/>
      <c r="B60" s="25" t="s">
        <v>75</v>
      </c>
      <c r="C60" s="38">
        <v>1876</v>
      </c>
      <c r="D60" s="46">
        <v>37916111</v>
      </c>
      <c r="E60" s="47">
        <v>26541278</v>
      </c>
      <c r="F60" s="48"/>
      <c r="G60" s="48"/>
      <c r="H60" s="48"/>
      <c r="I60" s="49"/>
      <c r="J60" s="48"/>
      <c r="K60" s="50">
        <v>26541278</v>
      </c>
      <c r="L60" s="48"/>
      <c r="M60" s="48"/>
      <c r="N60" s="48"/>
      <c r="O60" s="48"/>
      <c r="P60" s="48"/>
      <c r="Q60" s="48"/>
      <c r="R60" s="51">
        <f t="shared" si="0"/>
        <v>26541278</v>
      </c>
      <c r="S60" s="44">
        <f t="shared" si="1"/>
        <v>0</v>
      </c>
      <c r="T60" s="60"/>
      <c r="U60" s="45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3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</row>
    <row r="61" spans="1:74" s="59" customFormat="1" ht="18.75" thickBot="1" x14ac:dyDescent="0.3">
      <c r="A61" s="37"/>
      <c r="B61" s="25" t="s">
        <v>76</v>
      </c>
      <c r="C61" s="38">
        <v>1075</v>
      </c>
      <c r="D61" s="46">
        <v>11603237</v>
      </c>
      <c r="E61" s="47">
        <v>8122265</v>
      </c>
      <c r="F61" s="48"/>
      <c r="G61" s="48"/>
      <c r="H61" s="48">
        <v>8122265</v>
      </c>
      <c r="I61" s="49"/>
      <c r="J61" s="48"/>
      <c r="K61" s="50"/>
      <c r="L61" s="48"/>
      <c r="M61" s="48"/>
      <c r="N61" s="48"/>
      <c r="O61" s="48"/>
      <c r="P61" s="48"/>
      <c r="Q61" s="48"/>
      <c r="R61" s="51">
        <f t="shared" si="0"/>
        <v>8122265</v>
      </c>
      <c r="S61" s="44">
        <f t="shared" si="1"/>
        <v>0</v>
      </c>
      <c r="T61" s="60"/>
      <c r="U61" s="45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3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</row>
    <row r="62" spans="1:74" s="59" customFormat="1" ht="18.75" thickBot="1" x14ac:dyDescent="0.3">
      <c r="A62" s="37"/>
      <c r="B62" s="25" t="s">
        <v>77</v>
      </c>
      <c r="C62" s="38">
        <v>1308</v>
      </c>
      <c r="D62" s="46">
        <v>29672159</v>
      </c>
      <c r="E62" s="47">
        <f>20504812+265699</f>
        <v>20770511</v>
      </c>
      <c r="F62" s="48"/>
      <c r="G62" s="48"/>
      <c r="H62" s="48"/>
      <c r="I62" s="49">
        <v>20504812</v>
      </c>
      <c r="J62" s="48"/>
      <c r="K62" s="50"/>
      <c r="L62" s="48"/>
      <c r="M62" s="48">
        <v>265699</v>
      </c>
      <c r="N62" s="48"/>
      <c r="O62" s="48"/>
      <c r="P62" s="48"/>
      <c r="Q62" s="48"/>
      <c r="R62" s="51">
        <f t="shared" si="0"/>
        <v>20770511</v>
      </c>
      <c r="S62" s="44">
        <f t="shared" si="1"/>
        <v>0</v>
      </c>
      <c r="T62" s="60"/>
      <c r="U62" s="45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3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</row>
    <row r="63" spans="1:74" s="59" customFormat="1" ht="18.75" thickBot="1" x14ac:dyDescent="0.3">
      <c r="A63" s="37"/>
      <c r="B63" s="25" t="s">
        <v>78</v>
      </c>
      <c r="C63" s="38">
        <v>2291</v>
      </c>
      <c r="D63" s="46">
        <v>18308240</v>
      </c>
      <c r="E63" s="47">
        <v>12815768</v>
      </c>
      <c r="F63" s="48"/>
      <c r="G63" s="48"/>
      <c r="H63" s="48"/>
      <c r="I63" s="49"/>
      <c r="J63" s="48"/>
      <c r="K63" s="50"/>
      <c r="L63" s="48"/>
      <c r="M63" s="48">
        <v>12815768</v>
      </c>
      <c r="N63" s="48"/>
      <c r="O63" s="48"/>
      <c r="P63" s="48"/>
      <c r="Q63" s="48"/>
      <c r="R63" s="51">
        <f t="shared" si="0"/>
        <v>12815768</v>
      </c>
      <c r="S63" s="44">
        <f t="shared" si="1"/>
        <v>0</v>
      </c>
      <c r="T63" s="60"/>
      <c r="U63" s="45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3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</row>
    <row r="64" spans="1:74" s="59" customFormat="1" ht="36.75" thickBot="1" x14ac:dyDescent="0.3">
      <c r="A64" s="37"/>
      <c r="B64" s="25" t="s">
        <v>79</v>
      </c>
      <c r="C64" s="38">
        <v>1074</v>
      </c>
      <c r="D64" s="46">
        <v>35320453</v>
      </c>
      <c r="E64" s="47">
        <v>24724317</v>
      </c>
      <c r="F64" s="48"/>
      <c r="G64" s="48"/>
      <c r="H64" s="48">
        <v>24724317</v>
      </c>
      <c r="I64" s="49"/>
      <c r="J64" s="48"/>
      <c r="K64" s="50"/>
      <c r="L64" s="48"/>
      <c r="M64" s="48"/>
      <c r="N64" s="48"/>
      <c r="O64" s="48"/>
      <c r="P64" s="48"/>
      <c r="Q64" s="48"/>
      <c r="R64" s="51">
        <f t="shared" si="0"/>
        <v>24724317</v>
      </c>
      <c r="S64" s="44">
        <f t="shared" si="1"/>
        <v>0</v>
      </c>
      <c r="T64" s="60"/>
      <c r="U64" s="45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3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</row>
    <row r="65" spans="1:74" s="59" customFormat="1" ht="18.75" thickBot="1" x14ac:dyDescent="0.3">
      <c r="A65" s="37"/>
      <c r="B65" s="25" t="s">
        <v>80</v>
      </c>
      <c r="C65" s="38">
        <v>4293</v>
      </c>
      <c r="D65" s="46">
        <v>8230676</v>
      </c>
      <c r="E65" s="47">
        <f>+D65*0.7</f>
        <v>5761473.1999999993</v>
      </c>
      <c r="F65" s="48"/>
      <c r="G65" s="48"/>
      <c r="H65" s="48"/>
      <c r="I65" s="49"/>
      <c r="J65" s="48"/>
      <c r="K65" s="50"/>
      <c r="L65" s="48"/>
      <c r="M65" s="48">
        <v>5761473</v>
      </c>
      <c r="N65" s="48"/>
      <c r="O65" s="48"/>
      <c r="P65" s="48"/>
      <c r="Q65" s="48"/>
      <c r="R65" s="51">
        <f t="shared" si="0"/>
        <v>5761473</v>
      </c>
      <c r="S65" s="44">
        <f t="shared" si="1"/>
        <v>0.19999999925494194</v>
      </c>
      <c r="T65" s="60"/>
      <c r="U65" s="45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3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</row>
    <row r="66" spans="1:74" s="59" customFormat="1" ht="18.75" thickBot="1" x14ac:dyDescent="0.3">
      <c r="A66" s="37"/>
      <c r="B66" s="25" t="s">
        <v>81</v>
      </c>
      <c r="C66" s="38">
        <v>1301</v>
      </c>
      <c r="D66" s="46">
        <v>28490287</v>
      </c>
      <c r="E66" s="47">
        <v>19943201</v>
      </c>
      <c r="F66" s="48"/>
      <c r="G66" s="48"/>
      <c r="H66" s="48">
        <v>19943201</v>
      </c>
      <c r="I66" s="49"/>
      <c r="J66" s="48"/>
      <c r="K66" s="50"/>
      <c r="L66" s="48"/>
      <c r="M66" s="48"/>
      <c r="N66" s="48"/>
      <c r="O66" s="48"/>
      <c r="P66" s="48"/>
      <c r="Q66" s="48"/>
      <c r="R66" s="51">
        <f t="shared" si="0"/>
        <v>19943201</v>
      </c>
      <c r="S66" s="44">
        <f t="shared" si="1"/>
        <v>0</v>
      </c>
      <c r="T66" s="60"/>
      <c r="U66" s="45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3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</row>
    <row r="67" spans="1:74" s="59" customFormat="1" ht="18.75" thickBot="1" x14ac:dyDescent="0.3">
      <c r="A67" s="37"/>
      <c r="B67" s="25" t="s">
        <v>82</v>
      </c>
      <c r="C67" s="38">
        <v>1891</v>
      </c>
      <c r="D67" s="46">
        <v>64256000</v>
      </c>
      <c r="E67" s="47">
        <f>+I67</f>
        <v>44979200</v>
      </c>
      <c r="F67" s="48"/>
      <c r="G67" s="48"/>
      <c r="H67" s="48"/>
      <c r="I67" s="49">
        <v>44979200</v>
      </c>
      <c r="J67" s="48"/>
      <c r="K67" s="50"/>
      <c r="L67" s="48"/>
      <c r="M67" s="48"/>
      <c r="N67" s="48"/>
      <c r="O67" s="48"/>
      <c r="P67" s="48"/>
      <c r="Q67" s="48"/>
      <c r="R67" s="51">
        <f t="shared" ref="R67:R80" si="5">SUM(F67:Q67)</f>
        <v>44979200</v>
      </c>
      <c r="S67" s="44">
        <f t="shared" si="1"/>
        <v>0</v>
      </c>
      <c r="T67" s="60"/>
      <c r="U67" s="45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3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</row>
    <row r="68" spans="1:74" s="59" customFormat="1" ht="18.75" thickBot="1" x14ac:dyDescent="0.3">
      <c r="A68" s="37"/>
      <c r="B68" s="25" t="s">
        <v>83</v>
      </c>
      <c r="C68" s="38">
        <v>1071</v>
      </c>
      <c r="D68" s="46">
        <v>29093000</v>
      </c>
      <c r="E68" s="47">
        <v>20365100</v>
      </c>
      <c r="F68" s="48"/>
      <c r="G68" s="48"/>
      <c r="H68" s="48">
        <v>20365100</v>
      </c>
      <c r="I68" s="49"/>
      <c r="J68" s="48"/>
      <c r="K68" s="50"/>
      <c r="L68" s="48"/>
      <c r="M68" s="48"/>
      <c r="N68" s="48"/>
      <c r="O68" s="48"/>
      <c r="P68" s="48"/>
      <c r="Q68" s="48"/>
      <c r="R68" s="51">
        <f t="shared" si="5"/>
        <v>20365100</v>
      </c>
      <c r="S68" s="44">
        <f t="shared" ref="S68:S80" si="6">+E68-R68</f>
        <v>0</v>
      </c>
      <c r="T68" s="60"/>
      <c r="U68" s="45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3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</row>
    <row r="69" spans="1:74" s="59" customFormat="1" ht="36.75" thickBot="1" x14ac:dyDescent="0.3">
      <c r="A69" s="37"/>
      <c r="B69" s="25" t="s">
        <v>84</v>
      </c>
      <c r="C69" s="38">
        <v>2945</v>
      </c>
      <c r="D69" s="46">
        <v>1034536</v>
      </c>
      <c r="E69" s="47">
        <f>+K69</f>
        <v>1034536</v>
      </c>
      <c r="F69" s="48"/>
      <c r="G69" s="48"/>
      <c r="H69" s="48"/>
      <c r="I69" s="49"/>
      <c r="J69" s="48"/>
      <c r="K69" s="50">
        <v>1034536</v>
      </c>
      <c r="L69" s="48"/>
      <c r="M69" s="48"/>
      <c r="N69" s="48"/>
      <c r="O69" s="48"/>
      <c r="P69" s="48"/>
      <c r="Q69" s="48"/>
      <c r="R69" s="51">
        <f t="shared" si="5"/>
        <v>1034536</v>
      </c>
      <c r="S69" s="44">
        <f t="shared" si="6"/>
        <v>0</v>
      </c>
      <c r="T69" s="60"/>
      <c r="U69" s="45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3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</row>
    <row r="70" spans="1:74" s="59" customFormat="1" ht="36.75" thickBot="1" x14ac:dyDescent="0.3">
      <c r="A70" s="37"/>
      <c r="B70" s="25" t="s">
        <v>85</v>
      </c>
      <c r="C70" s="38" t="s">
        <v>86</v>
      </c>
      <c r="D70" s="46">
        <f>24860200+138432</f>
        <v>24998632</v>
      </c>
      <c r="E70" s="47">
        <f>+I70+96902</f>
        <v>17499042</v>
      </c>
      <c r="F70" s="48"/>
      <c r="G70" s="48"/>
      <c r="H70" s="48"/>
      <c r="I70" s="49">
        <v>17402140</v>
      </c>
      <c r="J70" s="48"/>
      <c r="K70" s="50">
        <v>96902</v>
      </c>
      <c r="L70" s="48"/>
      <c r="M70" s="48"/>
      <c r="N70" s="48"/>
      <c r="O70" s="48"/>
      <c r="P70" s="48"/>
      <c r="Q70" s="48"/>
      <c r="R70" s="51">
        <f t="shared" si="5"/>
        <v>17499042</v>
      </c>
      <c r="S70" s="44">
        <f t="shared" si="6"/>
        <v>0</v>
      </c>
      <c r="T70" s="60"/>
      <c r="U70" s="45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3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</row>
    <row r="71" spans="1:74" s="59" customFormat="1" ht="18.75" thickBot="1" x14ac:dyDescent="0.3">
      <c r="A71" s="37"/>
      <c r="B71" s="25" t="s">
        <v>87</v>
      </c>
      <c r="C71" s="38">
        <v>2485</v>
      </c>
      <c r="D71" s="46">
        <v>21222273</v>
      </c>
      <c r="E71" s="47"/>
      <c r="F71" s="48"/>
      <c r="G71" s="48"/>
      <c r="H71" s="48"/>
      <c r="I71" s="49"/>
      <c r="J71" s="48"/>
      <c r="K71" s="50"/>
      <c r="L71" s="48"/>
      <c r="M71" s="48"/>
      <c r="N71" s="48"/>
      <c r="O71" s="48"/>
      <c r="P71" s="48"/>
      <c r="Q71" s="48"/>
      <c r="R71" s="51">
        <f t="shared" si="5"/>
        <v>0</v>
      </c>
      <c r="S71" s="44">
        <f t="shared" si="6"/>
        <v>0</v>
      </c>
      <c r="T71" s="60"/>
      <c r="U71" s="45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3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</row>
    <row r="72" spans="1:74" s="59" customFormat="1" ht="36.75" thickBot="1" x14ac:dyDescent="0.3">
      <c r="A72" s="37"/>
      <c r="B72" s="25" t="s">
        <v>88</v>
      </c>
      <c r="C72" s="38">
        <v>4222</v>
      </c>
      <c r="D72" s="46">
        <v>4318777</v>
      </c>
      <c r="E72" s="47"/>
      <c r="F72" s="48"/>
      <c r="G72" s="48"/>
      <c r="H72" s="48"/>
      <c r="I72" s="49"/>
      <c r="J72" s="48"/>
      <c r="K72" s="50"/>
      <c r="L72" s="48"/>
      <c r="M72" s="48"/>
      <c r="N72" s="48"/>
      <c r="O72" s="48"/>
      <c r="P72" s="48"/>
      <c r="Q72" s="48"/>
      <c r="R72" s="51">
        <f t="shared" si="5"/>
        <v>0</v>
      </c>
      <c r="S72" s="44">
        <f t="shared" si="6"/>
        <v>0</v>
      </c>
      <c r="T72" s="60"/>
      <c r="U72" s="45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3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</row>
    <row r="73" spans="1:74" s="59" customFormat="1" ht="36.75" thickBot="1" x14ac:dyDescent="0.3">
      <c r="A73" s="37"/>
      <c r="B73" s="25" t="s">
        <v>89</v>
      </c>
      <c r="C73" s="38">
        <v>1299</v>
      </c>
      <c r="D73" s="46">
        <v>97971965</v>
      </c>
      <c r="E73" s="47">
        <v>68580376</v>
      </c>
      <c r="F73" s="48"/>
      <c r="G73" s="48"/>
      <c r="H73" s="48">
        <v>68580376</v>
      </c>
      <c r="I73" s="49"/>
      <c r="J73" s="48"/>
      <c r="K73" s="50"/>
      <c r="L73" s="48"/>
      <c r="M73" s="48"/>
      <c r="N73" s="48"/>
      <c r="O73" s="48"/>
      <c r="P73" s="48"/>
      <c r="Q73" s="48"/>
      <c r="R73" s="51">
        <f t="shared" si="5"/>
        <v>68580376</v>
      </c>
      <c r="S73" s="44">
        <f t="shared" si="6"/>
        <v>0</v>
      </c>
      <c r="T73" s="60"/>
      <c r="U73" s="45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3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</row>
    <row r="74" spans="1:74" s="59" customFormat="1" ht="36.75" thickBot="1" x14ac:dyDescent="0.3">
      <c r="A74" s="37"/>
      <c r="B74" s="25" t="s">
        <v>90</v>
      </c>
      <c r="C74" s="38">
        <v>1076</v>
      </c>
      <c r="D74" s="46">
        <v>17997852</v>
      </c>
      <c r="E74" s="47">
        <v>12598496</v>
      </c>
      <c r="F74" s="48"/>
      <c r="G74" s="48"/>
      <c r="H74" s="48">
        <v>12598496</v>
      </c>
      <c r="I74" s="49"/>
      <c r="J74" s="48"/>
      <c r="K74" s="50"/>
      <c r="L74" s="48"/>
      <c r="M74" s="48"/>
      <c r="N74" s="48"/>
      <c r="O74" s="48"/>
      <c r="P74" s="48"/>
      <c r="Q74" s="48"/>
      <c r="R74" s="51">
        <f t="shared" si="5"/>
        <v>12598496</v>
      </c>
      <c r="S74" s="44">
        <f t="shared" si="6"/>
        <v>0</v>
      </c>
      <c r="T74" s="60"/>
      <c r="U74" s="45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3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</row>
    <row r="75" spans="1:74" s="59" customFormat="1" ht="18.75" thickBot="1" x14ac:dyDescent="0.3">
      <c r="A75" s="37"/>
      <c r="B75" s="25" t="s">
        <v>91</v>
      </c>
      <c r="C75" s="38">
        <v>3680</v>
      </c>
      <c r="D75" s="46">
        <v>29778363</v>
      </c>
      <c r="E75" s="47">
        <v>20845045</v>
      </c>
      <c r="F75" s="48"/>
      <c r="G75" s="48"/>
      <c r="H75" s="48"/>
      <c r="I75" s="49"/>
      <c r="J75" s="48"/>
      <c r="K75" s="50">
        <v>20844854</v>
      </c>
      <c r="L75" s="48"/>
      <c r="M75" s="48"/>
      <c r="N75" s="48"/>
      <c r="O75" s="48"/>
      <c r="P75" s="48"/>
      <c r="Q75" s="48"/>
      <c r="R75" s="51">
        <f t="shared" si="5"/>
        <v>20844854</v>
      </c>
      <c r="S75" s="44">
        <f t="shared" si="6"/>
        <v>191</v>
      </c>
      <c r="T75" s="60"/>
      <c r="U75" s="45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3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</row>
    <row r="76" spans="1:74" s="59" customFormat="1" ht="36.75" thickBot="1" x14ac:dyDescent="0.3">
      <c r="A76" s="37"/>
      <c r="B76" s="25" t="s">
        <v>92</v>
      </c>
      <c r="C76" s="38"/>
      <c r="D76" s="46">
        <f>+F76*12</f>
        <v>21538152</v>
      </c>
      <c r="E76" s="47">
        <f>+F76+G76+H76+I76+J76+K76+L76+M76</f>
        <v>14358775</v>
      </c>
      <c r="F76" s="48">
        <v>1794846</v>
      </c>
      <c r="G76" s="48">
        <v>1794847</v>
      </c>
      <c r="H76" s="48">
        <v>1794847</v>
      </c>
      <c r="I76" s="49">
        <v>1794847</v>
      </c>
      <c r="J76" s="48">
        <v>1794847</v>
      </c>
      <c r="K76" s="50">
        <v>1794847</v>
      </c>
      <c r="L76" s="48">
        <v>1794847</v>
      </c>
      <c r="M76" s="48">
        <v>1794847</v>
      </c>
      <c r="N76" s="48"/>
      <c r="O76" s="48"/>
      <c r="P76" s="48"/>
      <c r="Q76" s="48"/>
      <c r="R76" s="51">
        <f t="shared" si="5"/>
        <v>14358775</v>
      </c>
      <c r="S76" s="44">
        <f t="shared" si="6"/>
        <v>0</v>
      </c>
      <c r="T76" s="60"/>
      <c r="U76" s="45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3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</row>
    <row r="77" spans="1:74" s="59" customFormat="1" ht="36.75" thickBot="1" x14ac:dyDescent="0.3">
      <c r="A77" s="37"/>
      <c r="B77" s="25" t="s">
        <v>93</v>
      </c>
      <c r="C77" s="38" t="s">
        <v>94</v>
      </c>
      <c r="D77" s="46">
        <v>341654549</v>
      </c>
      <c r="E77" s="47">
        <v>239158184</v>
      </c>
      <c r="F77" s="48"/>
      <c r="G77" s="48"/>
      <c r="H77" s="48"/>
      <c r="I77" s="49"/>
      <c r="J77" s="48"/>
      <c r="K77" s="50"/>
      <c r="L77" s="48">
        <v>239158184</v>
      </c>
      <c r="M77" s="48"/>
      <c r="N77" s="48"/>
      <c r="O77" s="48"/>
      <c r="P77" s="48"/>
      <c r="Q77" s="48"/>
      <c r="R77" s="51">
        <f>SUBTOTAL(9,F77:L77)</f>
        <v>239158184</v>
      </c>
      <c r="S77" s="44">
        <f>+E77-R77</f>
        <v>0</v>
      </c>
      <c r="T77" s="60"/>
      <c r="U77" s="45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3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</row>
    <row r="78" spans="1:74" s="59" customFormat="1" ht="36.75" thickBot="1" x14ac:dyDescent="0.3">
      <c r="A78" s="37"/>
      <c r="B78" s="25" t="s">
        <v>95</v>
      </c>
      <c r="C78" s="38"/>
      <c r="D78" s="46"/>
      <c r="E78" s="47">
        <f>+H78</f>
        <v>20000000</v>
      </c>
      <c r="F78" s="48"/>
      <c r="G78" s="48"/>
      <c r="H78" s="48">
        <v>20000000</v>
      </c>
      <c r="I78" s="49"/>
      <c r="J78" s="48"/>
      <c r="K78" s="50"/>
      <c r="L78" s="48"/>
      <c r="M78" s="48"/>
      <c r="N78" s="48"/>
      <c r="O78" s="48"/>
      <c r="P78" s="48"/>
      <c r="Q78" s="48"/>
      <c r="R78" s="51">
        <f t="shared" si="5"/>
        <v>20000000</v>
      </c>
      <c r="S78" s="44">
        <f t="shared" si="6"/>
        <v>0</v>
      </c>
      <c r="T78" s="60"/>
      <c r="U78" s="45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3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</row>
    <row r="79" spans="1:74" s="59" customFormat="1" ht="18.75" thickBot="1" x14ac:dyDescent="0.3">
      <c r="A79" s="37"/>
      <c r="B79" s="25" t="s">
        <v>96</v>
      </c>
      <c r="C79" s="38">
        <v>1890</v>
      </c>
      <c r="D79" s="46">
        <v>24107100</v>
      </c>
      <c r="E79" s="47">
        <v>16874970</v>
      </c>
      <c r="F79" s="48"/>
      <c r="G79" s="48"/>
      <c r="H79" s="48">
        <v>16874970</v>
      </c>
      <c r="I79" s="49"/>
      <c r="J79" s="48"/>
      <c r="K79" s="50"/>
      <c r="L79" s="48"/>
      <c r="M79" s="48"/>
      <c r="N79" s="48"/>
      <c r="O79" s="48"/>
      <c r="P79" s="48"/>
      <c r="Q79" s="48"/>
      <c r="R79" s="51">
        <f t="shared" si="5"/>
        <v>16874970</v>
      </c>
      <c r="S79" s="44">
        <f t="shared" si="6"/>
        <v>0</v>
      </c>
      <c r="T79" s="60"/>
      <c r="U79" s="45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3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</row>
    <row r="80" spans="1:74" s="59" customFormat="1" ht="36.75" thickBot="1" x14ac:dyDescent="0.3">
      <c r="A80" s="37"/>
      <c r="B80" s="25" t="s">
        <v>97</v>
      </c>
      <c r="C80" s="38" t="s">
        <v>29</v>
      </c>
      <c r="D80" s="46"/>
      <c r="E80" s="47">
        <f t="shared" ref="E80" si="7">SUM(F80:Q80)</f>
        <v>379196590</v>
      </c>
      <c r="F80" s="48"/>
      <c r="G80" s="48"/>
      <c r="H80" s="48"/>
      <c r="I80" s="49">
        <f>87051004+100572962</f>
        <v>187623966</v>
      </c>
      <c r="J80" s="48"/>
      <c r="K80" s="50">
        <f>88882787+102689837</f>
        <v>191572624</v>
      </c>
      <c r="L80" s="48"/>
      <c r="M80" s="48"/>
      <c r="N80" s="48"/>
      <c r="O80" s="48"/>
      <c r="P80" s="48"/>
      <c r="Q80" s="48"/>
      <c r="R80" s="51">
        <f t="shared" si="5"/>
        <v>379196590</v>
      </c>
      <c r="S80" s="44">
        <f t="shared" si="6"/>
        <v>0</v>
      </c>
      <c r="T80" s="60"/>
      <c r="U80" s="45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3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</row>
    <row r="81" spans="1:74" s="59" customFormat="1" ht="18.75" thickBot="1" x14ac:dyDescent="0.25">
      <c r="A81" s="58"/>
      <c r="B81" s="68" t="s">
        <v>98</v>
      </c>
      <c r="C81" s="69"/>
      <c r="D81" s="70">
        <f t="shared" ref="D81:S81" si="8">SUM(D15:D80)</f>
        <v>8379233352</v>
      </c>
      <c r="E81" s="71">
        <f t="shared" si="8"/>
        <v>6191404294.499999</v>
      </c>
      <c r="F81" s="72">
        <f t="shared" si="8"/>
        <v>557365096</v>
      </c>
      <c r="G81" s="72">
        <f t="shared" si="8"/>
        <v>553846956</v>
      </c>
      <c r="H81" s="72">
        <f t="shared" si="8"/>
        <v>995951966.4000001</v>
      </c>
      <c r="I81" s="72">
        <f t="shared" si="8"/>
        <v>1058589039.9</v>
      </c>
      <c r="J81" s="72">
        <f t="shared" si="8"/>
        <v>578342199</v>
      </c>
      <c r="K81" s="72">
        <f t="shared" si="8"/>
        <v>940875651</v>
      </c>
      <c r="L81" s="72">
        <f t="shared" si="8"/>
        <v>831070323</v>
      </c>
      <c r="M81" s="72">
        <f t="shared" si="8"/>
        <v>617406604</v>
      </c>
      <c r="N81" s="72">
        <f t="shared" si="8"/>
        <v>0</v>
      </c>
      <c r="O81" s="72">
        <f t="shared" si="8"/>
        <v>0</v>
      </c>
      <c r="P81" s="72">
        <f t="shared" si="8"/>
        <v>0</v>
      </c>
      <c r="Q81" s="72">
        <f t="shared" si="8"/>
        <v>0</v>
      </c>
      <c r="R81" s="72">
        <f t="shared" si="8"/>
        <v>6133447835.2999992</v>
      </c>
      <c r="S81" s="72">
        <f t="shared" si="8"/>
        <v>57956459.200000003</v>
      </c>
      <c r="T81" s="58"/>
      <c r="U81" s="45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</row>
    <row r="82" spans="1:74" s="58" customFormat="1" ht="15.75" x14ac:dyDescent="0.25">
      <c r="R82" s="73"/>
      <c r="S82" s="73"/>
    </row>
    <row r="83" spans="1:74" s="58" customFormat="1" ht="15.75" x14ac:dyDescent="0.25">
      <c r="D83" s="74"/>
      <c r="E83" s="75"/>
      <c r="F83" s="75"/>
      <c r="G83" s="75"/>
      <c r="H83" s="75"/>
      <c r="R83" s="73"/>
      <c r="S83" s="73"/>
    </row>
    <row r="84" spans="1:74" s="58" customFormat="1" ht="16.5" thickBot="1" x14ac:dyDescent="0.3">
      <c r="R84" s="73"/>
      <c r="S84" s="73"/>
    </row>
    <row r="85" spans="1:74" s="58" customFormat="1" ht="15.75" x14ac:dyDescent="0.25">
      <c r="B85" s="76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8"/>
      <c r="S85" s="79"/>
    </row>
    <row r="86" spans="1:74" s="5" customFormat="1" ht="18.75" x14ac:dyDescent="0.3">
      <c r="B86" s="90" t="s">
        <v>99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2"/>
    </row>
    <row r="87" spans="1:74" s="5" customFormat="1" ht="18.75" x14ac:dyDescent="0.3">
      <c r="B87" s="90" t="s">
        <v>100</v>
      </c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2"/>
    </row>
    <row r="88" spans="1:74" s="5" customFormat="1" ht="18.75" x14ac:dyDescent="0.3">
      <c r="B88" s="90" t="s">
        <v>101</v>
      </c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2"/>
    </row>
    <row r="89" spans="1:74" s="6" customFormat="1" ht="15.75" thickBot="1" x14ac:dyDescent="0.3">
      <c r="B89" s="80"/>
      <c r="C89" s="81"/>
      <c r="D89" s="82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3"/>
    </row>
    <row r="90" spans="1:74" s="58" customFormat="1" ht="15.75" x14ac:dyDescent="0.25">
      <c r="R90" s="73"/>
      <c r="S90" s="73"/>
    </row>
    <row r="91" spans="1:74" s="58" customFormat="1" ht="15.75" x14ac:dyDescent="0.25">
      <c r="R91" s="73"/>
      <c r="S91" s="73"/>
    </row>
    <row r="92" spans="1:74" s="58" customFormat="1" ht="15.75" x14ac:dyDescent="0.25">
      <c r="R92" s="73"/>
      <c r="S92" s="73"/>
    </row>
    <row r="93" spans="1:74" s="58" customFormat="1" ht="15.75" x14ac:dyDescent="0.25">
      <c r="R93" s="73"/>
      <c r="S93" s="73"/>
    </row>
    <row r="94" spans="1:74" s="58" customFormat="1" ht="15.75" x14ac:dyDescent="0.25">
      <c r="R94" s="73"/>
      <c r="S94" s="73"/>
    </row>
    <row r="95" spans="1:74" s="58" customFormat="1" ht="15.75" x14ac:dyDescent="0.25">
      <c r="R95" s="73"/>
      <c r="S95" s="73"/>
    </row>
    <row r="96" spans="1:74" s="58" customFormat="1" ht="15.75" x14ac:dyDescent="0.25">
      <c r="R96" s="73"/>
      <c r="S96" s="73"/>
    </row>
    <row r="97" spans="2:19" s="58" customFormat="1" ht="15.75" x14ac:dyDescent="0.25">
      <c r="R97" s="73"/>
      <c r="S97" s="73"/>
    </row>
    <row r="98" spans="2:19" s="58" customFormat="1" ht="15.75" x14ac:dyDescent="0.25">
      <c r="R98" s="73"/>
      <c r="S98" s="73"/>
    </row>
    <row r="99" spans="2:19" s="58" customFormat="1" ht="15.75" x14ac:dyDescent="0.25">
      <c r="R99" s="73"/>
      <c r="S99" s="73"/>
    </row>
    <row r="100" spans="2:19" s="58" customFormat="1" ht="15.75" x14ac:dyDescent="0.25">
      <c r="R100" s="73"/>
      <c r="S100" s="73"/>
    </row>
    <row r="101" spans="2:19" s="58" customFormat="1" ht="15.75" x14ac:dyDescent="0.25">
      <c r="R101" s="73"/>
      <c r="S101" s="73"/>
    </row>
    <row r="102" spans="2:19" s="58" customFormat="1" ht="15.75" x14ac:dyDescent="0.25">
      <c r="R102" s="73"/>
      <c r="S102" s="73"/>
    </row>
    <row r="103" spans="2:19" s="58" customFormat="1" ht="16.5" x14ac:dyDescent="0.25">
      <c r="B103" s="84"/>
      <c r="C103" s="84"/>
      <c r="D103" s="85"/>
      <c r="E103" s="86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3"/>
      <c r="S103" s="63"/>
    </row>
    <row r="104" spans="2:19" s="58" customFormat="1" ht="15.75" x14ac:dyDescent="0.25">
      <c r="R104" s="63"/>
      <c r="S104" s="63"/>
    </row>
    <row r="105" spans="2:19" s="6" customFormat="1" x14ac:dyDescent="0.25">
      <c r="D105" s="87"/>
    </row>
    <row r="106" spans="2:19" s="6" customFormat="1" x14ac:dyDescent="0.25">
      <c r="D106" s="87"/>
    </row>
    <row r="107" spans="2:19" s="6" customFormat="1" x14ac:dyDescent="0.25">
      <c r="D107" s="87"/>
    </row>
    <row r="108" spans="2:19" s="6" customFormat="1" x14ac:dyDescent="0.25">
      <c r="D108" s="87"/>
    </row>
    <row r="109" spans="2:19" s="6" customFormat="1" x14ac:dyDescent="0.25">
      <c r="D109" s="87"/>
    </row>
    <row r="110" spans="2:19" s="6" customFormat="1" x14ac:dyDescent="0.25">
      <c r="D110" s="87"/>
    </row>
    <row r="111" spans="2:19" s="6" customFormat="1" x14ac:dyDescent="0.25">
      <c r="D111" s="87"/>
    </row>
    <row r="112" spans="2:19" s="6" customFormat="1" x14ac:dyDescent="0.25">
      <c r="D112" s="87"/>
    </row>
    <row r="113" spans="4:4" s="6" customFormat="1" x14ac:dyDescent="0.25">
      <c r="D113" s="87"/>
    </row>
    <row r="114" spans="4:4" s="6" customFormat="1" x14ac:dyDescent="0.25">
      <c r="D114" s="87"/>
    </row>
    <row r="115" spans="4:4" s="6" customFormat="1" x14ac:dyDescent="0.25">
      <c r="D115" s="87"/>
    </row>
    <row r="116" spans="4:4" s="6" customFormat="1" x14ac:dyDescent="0.25">
      <c r="D116" s="87"/>
    </row>
    <row r="117" spans="4:4" s="6" customFormat="1" x14ac:dyDescent="0.25">
      <c r="D117" s="87"/>
    </row>
    <row r="118" spans="4:4" s="6" customFormat="1" x14ac:dyDescent="0.25">
      <c r="D118" s="87"/>
    </row>
    <row r="119" spans="4:4" s="6" customFormat="1" x14ac:dyDescent="0.25">
      <c r="D119" s="87"/>
    </row>
    <row r="120" spans="4:4" s="6" customFormat="1" x14ac:dyDescent="0.25">
      <c r="D120" s="87"/>
    </row>
    <row r="121" spans="4:4" s="6" customFormat="1" x14ac:dyDescent="0.25">
      <c r="D121" s="87"/>
    </row>
    <row r="122" spans="4:4" s="6" customFormat="1" x14ac:dyDescent="0.25">
      <c r="D122" s="87"/>
    </row>
    <row r="123" spans="4:4" s="6" customFormat="1" x14ac:dyDescent="0.25">
      <c r="D123" s="87"/>
    </row>
    <row r="124" spans="4:4" s="6" customFormat="1" x14ac:dyDescent="0.25">
      <c r="D124" s="87"/>
    </row>
    <row r="125" spans="4:4" s="6" customFormat="1" x14ac:dyDescent="0.25">
      <c r="D125" s="87"/>
    </row>
    <row r="126" spans="4:4" s="6" customFormat="1" x14ac:dyDescent="0.25">
      <c r="D126" s="87"/>
    </row>
    <row r="127" spans="4:4" s="6" customFormat="1" x14ac:dyDescent="0.25">
      <c r="D127" s="87"/>
    </row>
    <row r="128" spans="4:4" s="6" customFormat="1" x14ac:dyDescent="0.25">
      <c r="D128" s="87"/>
    </row>
    <row r="129" spans="4:4" s="6" customFormat="1" x14ac:dyDescent="0.25">
      <c r="D129" s="87"/>
    </row>
    <row r="130" spans="4:4" s="6" customFormat="1" x14ac:dyDescent="0.25">
      <c r="D130" s="87"/>
    </row>
    <row r="131" spans="4:4" s="6" customFormat="1" x14ac:dyDescent="0.25">
      <c r="D131" s="87"/>
    </row>
    <row r="132" spans="4:4" s="6" customFormat="1" x14ac:dyDescent="0.25">
      <c r="D132" s="87"/>
    </row>
    <row r="133" spans="4:4" s="6" customFormat="1" x14ac:dyDescent="0.25">
      <c r="D133" s="87"/>
    </row>
    <row r="134" spans="4:4" s="6" customFormat="1" x14ac:dyDescent="0.25">
      <c r="D134" s="87"/>
    </row>
    <row r="135" spans="4:4" s="6" customFormat="1" x14ac:dyDescent="0.25">
      <c r="D135" s="87"/>
    </row>
    <row r="136" spans="4:4" s="6" customFormat="1" x14ac:dyDescent="0.25">
      <c r="D136" s="87"/>
    </row>
    <row r="137" spans="4:4" s="6" customFormat="1" x14ac:dyDescent="0.25">
      <c r="D137" s="87"/>
    </row>
    <row r="138" spans="4:4" s="6" customFormat="1" x14ac:dyDescent="0.25">
      <c r="D138" s="87"/>
    </row>
    <row r="139" spans="4:4" s="6" customFormat="1" x14ac:dyDescent="0.25">
      <c r="D139" s="87"/>
    </row>
    <row r="140" spans="4:4" s="6" customFormat="1" x14ac:dyDescent="0.25">
      <c r="D140" s="87"/>
    </row>
    <row r="141" spans="4:4" s="6" customFormat="1" x14ac:dyDescent="0.25">
      <c r="D141" s="87"/>
    </row>
    <row r="142" spans="4:4" s="6" customFormat="1" x14ac:dyDescent="0.25">
      <c r="D142" s="87"/>
    </row>
    <row r="143" spans="4:4" s="6" customFormat="1" x14ac:dyDescent="0.25">
      <c r="D143" s="87"/>
    </row>
    <row r="144" spans="4:4" s="6" customFormat="1" x14ac:dyDescent="0.25">
      <c r="D144" s="87"/>
    </row>
    <row r="145" spans="4:4" s="6" customFormat="1" x14ac:dyDescent="0.25">
      <c r="D145" s="87"/>
    </row>
    <row r="146" spans="4:4" s="6" customFormat="1" x14ac:dyDescent="0.25">
      <c r="D146" s="87"/>
    </row>
    <row r="147" spans="4:4" s="6" customFormat="1" x14ac:dyDescent="0.25">
      <c r="D147" s="87"/>
    </row>
    <row r="148" spans="4:4" s="6" customFormat="1" x14ac:dyDescent="0.25">
      <c r="D148" s="87"/>
    </row>
    <row r="149" spans="4:4" s="6" customFormat="1" x14ac:dyDescent="0.25">
      <c r="D149" s="87"/>
    </row>
    <row r="150" spans="4:4" s="6" customFormat="1" x14ac:dyDescent="0.25">
      <c r="D150" s="87"/>
    </row>
    <row r="151" spans="4:4" s="6" customFormat="1" x14ac:dyDescent="0.25">
      <c r="D151" s="87"/>
    </row>
    <row r="152" spans="4:4" s="6" customFormat="1" x14ac:dyDescent="0.25">
      <c r="D152" s="87"/>
    </row>
    <row r="153" spans="4:4" s="6" customFormat="1" x14ac:dyDescent="0.25">
      <c r="D153" s="87"/>
    </row>
    <row r="154" spans="4:4" s="6" customFormat="1" x14ac:dyDescent="0.25">
      <c r="D154" s="87"/>
    </row>
    <row r="155" spans="4:4" s="6" customFormat="1" x14ac:dyDescent="0.25">
      <c r="D155" s="87"/>
    </row>
    <row r="156" spans="4:4" s="6" customFormat="1" x14ac:dyDescent="0.25">
      <c r="D156" s="87"/>
    </row>
    <row r="157" spans="4:4" s="6" customFormat="1" x14ac:dyDescent="0.25">
      <c r="D157" s="87"/>
    </row>
    <row r="158" spans="4:4" s="6" customFormat="1" x14ac:dyDescent="0.25">
      <c r="D158" s="87"/>
    </row>
    <row r="159" spans="4:4" s="6" customFormat="1" x14ac:dyDescent="0.25">
      <c r="D159" s="87"/>
    </row>
    <row r="160" spans="4:4" s="6" customFormat="1" x14ac:dyDescent="0.25">
      <c r="D160" s="87"/>
    </row>
    <row r="161" spans="4:4" s="6" customFormat="1" x14ac:dyDescent="0.25">
      <c r="D161" s="87"/>
    </row>
    <row r="162" spans="4:4" s="6" customFormat="1" x14ac:dyDescent="0.25">
      <c r="D162" s="87"/>
    </row>
    <row r="163" spans="4:4" s="6" customFormat="1" x14ac:dyDescent="0.25">
      <c r="D163" s="87"/>
    </row>
    <row r="164" spans="4:4" s="6" customFormat="1" x14ac:dyDescent="0.25">
      <c r="D164" s="87"/>
    </row>
    <row r="165" spans="4:4" s="6" customFormat="1" x14ac:dyDescent="0.25">
      <c r="D165" s="87"/>
    </row>
    <row r="166" spans="4:4" s="6" customFormat="1" x14ac:dyDescent="0.25">
      <c r="D166" s="87"/>
    </row>
    <row r="167" spans="4:4" s="6" customFormat="1" x14ac:dyDescent="0.25">
      <c r="D167" s="87"/>
    </row>
    <row r="168" spans="4:4" s="6" customFormat="1" x14ac:dyDescent="0.25">
      <c r="D168" s="87"/>
    </row>
    <row r="169" spans="4:4" s="6" customFormat="1" x14ac:dyDescent="0.25">
      <c r="D169" s="87"/>
    </row>
    <row r="170" spans="4:4" s="6" customFormat="1" x14ac:dyDescent="0.25">
      <c r="D170" s="87"/>
    </row>
    <row r="171" spans="4:4" s="6" customFormat="1" x14ac:dyDescent="0.25">
      <c r="D171" s="87"/>
    </row>
    <row r="172" spans="4:4" s="6" customFormat="1" x14ac:dyDescent="0.25">
      <c r="D172" s="87"/>
    </row>
    <row r="173" spans="4:4" s="6" customFormat="1" x14ac:dyDescent="0.25">
      <c r="D173" s="87"/>
    </row>
    <row r="174" spans="4:4" s="6" customFormat="1" x14ac:dyDescent="0.25">
      <c r="D174" s="87"/>
    </row>
    <row r="175" spans="4:4" s="6" customFormat="1" x14ac:dyDescent="0.25">
      <c r="D175" s="87"/>
    </row>
    <row r="176" spans="4:4" s="6" customFormat="1" x14ac:dyDescent="0.25">
      <c r="D176" s="87"/>
    </row>
    <row r="177" spans="4:4" s="6" customFormat="1" x14ac:dyDescent="0.25">
      <c r="D177" s="87"/>
    </row>
    <row r="178" spans="4:4" s="6" customFormat="1" x14ac:dyDescent="0.25">
      <c r="D178" s="87"/>
    </row>
    <row r="179" spans="4:4" s="6" customFormat="1" x14ac:dyDescent="0.25">
      <c r="D179" s="87"/>
    </row>
    <row r="180" spans="4:4" s="6" customFormat="1" x14ac:dyDescent="0.25">
      <c r="D180" s="87"/>
    </row>
    <row r="181" spans="4:4" s="6" customFormat="1" x14ac:dyDescent="0.25">
      <c r="D181" s="87"/>
    </row>
    <row r="182" spans="4:4" s="6" customFormat="1" x14ac:dyDescent="0.25">
      <c r="D182" s="87"/>
    </row>
    <row r="183" spans="4:4" s="6" customFormat="1" x14ac:dyDescent="0.25">
      <c r="D183" s="87"/>
    </row>
    <row r="184" spans="4:4" s="6" customFormat="1" x14ac:dyDescent="0.25">
      <c r="D184" s="87"/>
    </row>
    <row r="185" spans="4:4" s="6" customFormat="1" x14ac:dyDescent="0.25">
      <c r="D185" s="87"/>
    </row>
    <row r="186" spans="4:4" s="6" customFormat="1" x14ac:dyDescent="0.25">
      <c r="D186" s="87"/>
    </row>
    <row r="187" spans="4:4" s="6" customFormat="1" x14ac:dyDescent="0.25">
      <c r="D187" s="87"/>
    </row>
    <row r="188" spans="4:4" s="6" customFormat="1" x14ac:dyDescent="0.25">
      <c r="D188" s="87"/>
    </row>
    <row r="189" spans="4:4" s="6" customFormat="1" x14ac:dyDescent="0.25">
      <c r="D189" s="87"/>
    </row>
    <row r="190" spans="4:4" s="6" customFormat="1" x14ac:dyDescent="0.25">
      <c r="D190" s="87"/>
    </row>
    <row r="191" spans="4:4" s="6" customFormat="1" x14ac:dyDescent="0.25">
      <c r="D191" s="87"/>
    </row>
    <row r="192" spans="4:4" s="6" customFormat="1" x14ac:dyDescent="0.25">
      <c r="D192" s="87"/>
    </row>
    <row r="193" spans="4:4" s="6" customFormat="1" x14ac:dyDescent="0.25">
      <c r="D193" s="87"/>
    </row>
    <row r="194" spans="4:4" s="6" customFormat="1" x14ac:dyDescent="0.25">
      <c r="D194" s="87"/>
    </row>
    <row r="195" spans="4:4" s="6" customFormat="1" x14ac:dyDescent="0.25">
      <c r="D195" s="87"/>
    </row>
    <row r="196" spans="4:4" s="6" customFormat="1" x14ac:dyDescent="0.25">
      <c r="D196" s="87"/>
    </row>
    <row r="197" spans="4:4" s="6" customFormat="1" x14ac:dyDescent="0.25">
      <c r="D197" s="87"/>
    </row>
    <row r="198" spans="4:4" s="6" customFormat="1" x14ac:dyDescent="0.25">
      <c r="D198" s="87"/>
    </row>
    <row r="199" spans="4:4" s="6" customFormat="1" x14ac:dyDescent="0.25">
      <c r="D199" s="87"/>
    </row>
    <row r="200" spans="4:4" s="6" customFormat="1" x14ac:dyDescent="0.25">
      <c r="D200" s="87"/>
    </row>
    <row r="201" spans="4:4" s="6" customFormat="1" x14ac:dyDescent="0.25">
      <c r="D201" s="87"/>
    </row>
    <row r="202" spans="4:4" s="6" customFormat="1" x14ac:dyDescent="0.25">
      <c r="D202" s="87"/>
    </row>
    <row r="203" spans="4:4" s="6" customFormat="1" x14ac:dyDescent="0.25">
      <c r="D203" s="87"/>
    </row>
    <row r="204" spans="4:4" s="6" customFormat="1" x14ac:dyDescent="0.25">
      <c r="D204" s="87"/>
    </row>
    <row r="205" spans="4:4" s="6" customFormat="1" x14ac:dyDescent="0.25">
      <c r="D205" s="87"/>
    </row>
    <row r="206" spans="4:4" s="6" customFormat="1" x14ac:dyDescent="0.25">
      <c r="D206" s="87"/>
    </row>
    <row r="207" spans="4:4" s="6" customFormat="1" x14ac:dyDescent="0.25">
      <c r="D207" s="87"/>
    </row>
    <row r="208" spans="4:4" s="6" customFormat="1" x14ac:dyDescent="0.25">
      <c r="D208" s="87"/>
    </row>
    <row r="209" spans="4:4" s="6" customFormat="1" x14ac:dyDescent="0.25">
      <c r="D209" s="87"/>
    </row>
    <row r="210" spans="4:4" s="6" customFormat="1" x14ac:dyDescent="0.25">
      <c r="D210" s="87"/>
    </row>
    <row r="211" spans="4:4" s="6" customFormat="1" x14ac:dyDescent="0.25">
      <c r="D211" s="87"/>
    </row>
    <row r="212" spans="4:4" s="6" customFormat="1" x14ac:dyDescent="0.25">
      <c r="D212" s="87"/>
    </row>
    <row r="213" spans="4:4" s="6" customFormat="1" x14ac:dyDescent="0.25">
      <c r="D213" s="87"/>
    </row>
    <row r="214" spans="4:4" s="6" customFormat="1" x14ac:dyDescent="0.25">
      <c r="D214" s="87"/>
    </row>
    <row r="215" spans="4:4" s="6" customFormat="1" x14ac:dyDescent="0.25">
      <c r="D215" s="87"/>
    </row>
    <row r="216" spans="4:4" s="6" customFormat="1" x14ac:dyDescent="0.25">
      <c r="D216" s="87"/>
    </row>
    <row r="217" spans="4:4" s="6" customFormat="1" x14ac:dyDescent="0.25">
      <c r="D217" s="87"/>
    </row>
    <row r="218" spans="4:4" s="6" customFormat="1" x14ac:dyDescent="0.25">
      <c r="D218" s="87"/>
    </row>
    <row r="219" spans="4:4" s="6" customFormat="1" x14ac:dyDescent="0.25">
      <c r="D219" s="87"/>
    </row>
    <row r="220" spans="4:4" s="6" customFormat="1" x14ac:dyDescent="0.25">
      <c r="D220" s="87"/>
    </row>
    <row r="221" spans="4:4" s="6" customFormat="1" x14ac:dyDescent="0.25">
      <c r="D221" s="87"/>
    </row>
    <row r="222" spans="4:4" s="6" customFormat="1" x14ac:dyDescent="0.25">
      <c r="D222" s="87"/>
    </row>
    <row r="223" spans="4:4" s="6" customFormat="1" x14ac:dyDescent="0.25">
      <c r="D223" s="87"/>
    </row>
    <row r="224" spans="4:4" s="6" customFormat="1" x14ac:dyDescent="0.25">
      <c r="D224" s="87"/>
    </row>
    <row r="225" spans="4:4" s="6" customFormat="1" x14ac:dyDescent="0.25">
      <c r="D225" s="87"/>
    </row>
    <row r="226" spans="4:4" s="6" customFormat="1" x14ac:dyDescent="0.25">
      <c r="D226" s="87"/>
    </row>
    <row r="227" spans="4:4" s="6" customFormat="1" x14ac:dyDescent="0.25">
      <c r="D227" s="87"/>
    </row>
    <row r="228" spans="4:4" s="6" customFormat="1" x14ac:dyDescent="0.25">
      <c r="D228" s="87"/>
    </row>
    <row r="229" spans="4:4" s="6" customFormat="1" x14ac:dyDescent="0.25">
      <c r="D229" s="87"/>
    </row>
    <row r="230" spans="4:4" s="6" customFormat="1" x14ac:dyDescent="0.25">
      <c r="D230" s="87"/>
    </row>
    <row r="231" spans="4:4" s="6" customFormat="1" x14ac:dyDescent="0.25">
      <c r="D231" s="87"/>
    </row>
    <row r="232" spans="4:4" s="6" customFormat="1" x14ac:dyDescent="0.25">
      <c r="D232" s="87"/>
    </row>
    <row r="233" spans="4:4" s="6" customFormat="1" x14ac:dyDescent="0.25">
      <c r="D233" s="87"/>
    </row>
    <row r="234" spans="4:4" s="6" customFormat="1" x14ac:dyDescent="0.25">
      <c r="D234" s="87"/>
    </row>
    <row r="235" spans="4:4" s="6" customFormat="1" x14ac:dyDescent="0.25">
      <c r="D235" s="87"/>
    </row>
    <row r="236" spans="4:4" s="6" customFormat="1" x14ac:dyDescent="0.25">
      <c r="D236" s="87"/>
    </row>
    <row r="237" spans="4:4" s="6" customFormat="1" x14ac:dyDescent="0.25">
      <c r="D237" s="87"/>
    </row>
    <row r="238" spans="4:4" s="6" customFormat="1" x14ac:dyDescent="0.25">
      <c r="D238" s="87"/>
    </row>
    <row r="239" spans="4:4" s="6" customFormat="1" x14ac:dyDescent="0.25">
      <c r="D239" s="87"/>
    </row>
    <row r="240" spans="4:4" s="6" customFormat="1" x14ac:dyDescent="0.25">
      <c r="D240" s="87"/>
    </row>
    <row r="241" spans="4:4" s="6" customFormat="1" x14ac:dyDescent="0.25">
      <c r="D241" s="87"/>
    </row>
    <row r="242" spans="4:4" s="6" customFormat="1" x14ac:dyDescent="0.25">
      <c r="D242" s="87"/>
    </row>
    <row r="243" spans="4:4" s="6" customFormat="1" x14ac:dyDescent="0.25">
      <c r="D243" s="87"/>
    </row>
    <row r="244" spans="4:4" s="6" customFormat="1" x14ac:dyDescent="0.25">
      <c r="D244" s="87"/>
    </row>
    <row r="245" spans="4:4" s="6" customFormat="1" x14ac:dyDescent="0.25">
      <c r="D245" s="87"/>
    </row>
    <row r="246" spans="4:4" s="6" customFormat="1" x14ac:dyDescent="0.25">
      <c r="D246" s="87"/>
    </row>
    <row r="247" spans="4:4" s="6" customFormat="1" x14ac:dyDescent="0.25">
      <c r="D247" s="87"/>
    </row>
    <row r="248" spans="4:4" s="6" customFormat="1" x14ac:dyDescent="0.25">
      <c r="D248" s="87"/>
    </row>
    <row r="249" spans="4:4" s="6" customFormat="1" x14ac:dyDescent="0.25">
      <c r="D249" s="87"/>
    </row>
    <row r="250" spans="4:4" s="6" customFormat="1" x14ac:dyDescent="0.25">
      <c r="D250" s="87"/>
    </row>
    <row r="251" spans="4:4" s="6" customFormat="1" x14ac:dyDescent="0.25">
      <c r="D251" s="87"/>
    </row>
    <row r="252" spans="4:4" s="6" customFormat="1" x14ac:dyDescent="0.25">
      <c r="D252" s="87"/>
    </row>
    <row r="253" spans="4:4" s="6" customFormat="1" x14ac:dyDescent="0.25">
      <c r="D253" s="87"/>
    </row>
    <row r="254" spans="4:4" s="6" customFormat="1" x14ac:dyDescent="0.25">
      <c r="D254" s="87"/>
    </row>
    <row r="255" spans="4:4" s="6" customFormat="1" x14ac:dyDescent="0.25">
      <c r="D255" s="87"/>
    </row>
    <row r="256" spans="4:4" s="6" customFormat="1" x14ac:dyDescent="0.25">
      <c r="D256" s="87"/>
    </row>
    <row r="257" spans="4:4" s="6" customFormat="1" x14ac:dyDescent="0.25">
      <c r="D257" s="87"/>
    </row>
    <row r="258" spans="4:4" s="6" customFormat="1" x14ac:dyDescent="0.25">
      <c r="D258" s="87"/>
    </row>
    <row r="259" spans="4:4" s="6" customFormat="1" x14ac:dyDescent="0.25">
      <c r="D259" s="87"/>
    </row>
    <row r="260" spans="4:4" s="6" customFormat="1" x14ac:dyDescent="0.25">
      <c r="D260" s="87"/>
    </row>
    <row r="261" spans="4:4" s="6" customFormat="1" x14ac:dyDescent="0.25">
      <c r="D261" s="87"/>
    </row>
    <row r="262" spans="4:4" s="6" customFormat="1" x14ac:dyDescent="0.25">
      <c r="D262" s="87"/>
    </row>
    <row r="263" spans="4:4" s="6" customFormat="1" x14ac:dyDescent="0.25">
      <c r="D263" s="87"/>
    </row>
    <row r="264" spans="4:4" s="6" customFormat="1" x14ac:dyDescent="0.25">
      <c r="D264" s="87"/>
    </row>
    <row r="265" spans="4:4" s="6" customFormat="1" x14ac:dyDescent="0.25">
      <c r="D265" s="87"/>
    </row>
    <row r="266" spans="4:4" s="6" customFormat="1" x14ac:dyDescent="0.25">
      <c r="D266" s="87"/>
    </row>
    <row r="267" spans="4:4" s="6" customFormat="1" x14ac:dyDescent="0.25">
      <c r="D267" s="87"/>
    </row>
    <row r="268" spans="4:4" s="6" customFormat="1" x14ac:dyDescent="0.25">
      <c r="D268" s="87"/>
    </row>
    <row r="269" spans="4:4" s="6" customFormat="1" x14ac:dyDescent="0.25">
      <c r="D269" s="87"/>
    </row>
    <row r="270" spans="4:4" s="6" customFormat="1" x14ac:dyDescent="0.25">
      <c r="D270" s="87"/>
    </row>
    <row r="271" spans="4:4" s="6" customFormat="1" x14ac:dyDescent="0.25">
      <c r="D271" s="87"/>
    </row>
    <row r="272" spans="4:4" s="6" customFormat="1" x14ac:dyDescent="0.25">
      <c r="D272" s="87"/>
    </row>
    <row r="273" spans="4:4" s="6" customFormat="1" x14ac:dyDescent="0.25">
      <c r="D273" s="87"/>
    </row>
    <row r="274" spans="4:4" s="6" customFormat="1" x14ac:dyDescent="0.25">
      <c r="D274" s="87"/>
    </row>
    <row r="275" spans="4:4" s="6" customFormat="1" x14ac:dyDescent="0.25">
      <c r="D275" s="87"/>
    </row>
    <row r="276" spans="4:4" s="6" customFormat="1" x14ac:dyDescent="0.25">
      <c r="D276" s="87"/>
    </row>
    <row r="277" spans="4:4" s="6" customFormat="1" x14ac:dyDescent="0.25">
      <c r="D277" s="87"/>
    </row>
    <row r="278" spans="4:4" s="6" customFormat="1" x14ac:dyDescent="0.25">
      <c r="D278" s="87"/>
    </row>
    <row r="279" spans="4:4" s="6" customFormat="1" x14ac:dyDescent="0.25">
      <c r="D279" s="87"/>
    </row>
    <row r="280" spans="4:4" s="6" customFormat="1" x14ac:dyDescent="0.25">
      <c r="D280" s="87"/>
    </row>
    <row r="281" spans="4:4" s="6" customFormat="1" x14ac:dyDescent="0.25">
      <c r="D281" s="87"/>
    </row>
    <row r="282" spans="4:4" s="6" customFormat="1" x14ac:dyDescent="0.25">
      <c r="D282" s="87"/>
    </row>
    <row r="283" spans="4:4" s="6" customFormat="1" x14ac:dyDescent="0.25">
      <c r="D283" s="87"/>
    </row>
    <row r="284" spans="4:4" s="6" customFormat="1" x14ac:dyDescent="0.25">
      <c r="D284" s="87"/>
    </row>
    <row r="285" spans="4:4" s="6" customFormat="1" x14ac:dyDescent="0.25">
      <c r="D285" s="87"/>
    </row>
    <row r="286" spans="4:4" s="6" customFormat="1" x14ac:dyDescent="0.25">
      <c r="D286" s="87"/>
    </row>
    <row r="287" spans="4:4" s="6" customFormat="1" x14ac:dyDescent="0.25">
      <c r="D287" s="87"/>
    </row>
    <row r="288" spans="4:4" s="6" customFormat="1" x14ac:dyDescent="0.25">
      <c r="D288" s="87"/>
    </row>
    <row r="289" spans="4:4" s="6" customFormat="1" x14ac:dyDescent="0.25">
      <c r="D289" s="87"/>
    </row>
    <row r="290" spans="4:4" s="6" customFormat="1" x14ac:dyDescent="0.25">
      <c r="D290" s="87"/>
    </row>
    <row r="291" spans="4:4" s="6" customFormat="1" x14ac:dyDescent="0.25">
      <c r="D291" s="87"/>
    </row>
    <row r="292" spans="4:4" s="6" customFormat="1" x14ac:dyDescent="0.25">
      <c r="D292" s="87"/>
    </row>
    <row r="293" spans="4:4" s="6" customFormat="1" x14ac:dyDescent="0.25">
      <c r="D293" s="87"/>
    </row>
    <row r="294" spans="4:4" s="6" customFormat="1" x14ac:dyDescent="0.25">
      <c r="D294" s="87"/>
    </row>
  </sheetData>
  <mergeCells count="4">
    <mergeCell ref="D6:S6"/>
    <mergeCell ref="B86:S86"/>
    <mergeCell ref="B87:S87"/>
    <mergeCell ref="B88:S8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2019-09-03T15:04:24Z</dcterms:created>
  <dcterms:modified xsi:type="dcterms:W3CDTF">2019-09-06T15:03:50Z</dcterms:modified>
</cp:coreProperties>
</file>