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4B62FE35-6832-4A1A-BF77-B77905BED3C6}" xr6:coauthVersionLast="43" xr6:coauthVersionMax="43" xr10:uidLastSave="{00000000-0000-0000-0000-000000000000}"/>
  <bookViews>
    <workbookView xWindow="375" yWindow="375" windowWidth="18000" windowHeight="9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I42" i="1"/>
  <c r="F42" i="1"/>
  <c r="E42" i="1"/>
  <c r="J41" i="1"/>
  <c r="J42" i="1" s="1"/>
  <c r="H41" i="1"/>
  <c r="D41" i="1" s="1"/>
  <c r="K40" i="1"/>
  <c r="K39" i="1"/>
  <c r="L39" i="1" s="1"/>
  <c r="K38" i="1"/>
  <c r="D38" i="1"/>
  <c r="K37" i="1"/>
  <c r="L37" i="1" s="1"/>
  <c r="K36" i="1"/>
  <c r="D36" i="1"/>
  <c r="K35" i="1"/>
  <c r="L35" i="1" s="1"/>
  <c r="K34" i="1"/>
  <c r="D34" i="1"/>
  <c r="K32" i="1"/>
  <c r="D32" i="1"/>
  <c r="K31" i="1"/>
  <c r="D31" i="1"/>
  <c r="K30" i="1"/>
  <c r="L30" i="1" s="1"/>
  <c r="K29" i="1"/>
  <c r="L29" i="1" s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L19" i="1" s="1"/>
  <c r="K18" i="1"/>
  <c r="C18" i="1"/>
  <c r="K17" i="1"/>
  <c r="C17" i="1"/>
  <c r="K16" i="1"/>
  <c r="C16" i="1"/>
  <c r="G15" i="1"/>
  <c r="K15" i="1" s="1"/>
  <c r="C15" i="1"/>
  <c r="L36" i="1" l="1"/>
  <c r="L28" i="1"/>
  <c r="L18" i="1"/>
  <c r="L17" i="1"/>
  <c r="L21" i="1"/>
  <c r="L23" i="1"/>
  <c r="L26" i="1"/>
  <c r="L31" i="1"/>
  <c r="L32" i="1"/>
  <c r="L22" i="1"/>
  <c r="L25" i="1"/>
  <c r="L38" i="1"/>
  <c r="C42" i="1"/>
  <c r="G42" i="1"/>
  <c r="D15" i="1"/>
  <c r="D42" i="1" s="1"/>
  <c r="H42" i="1"/>
  <c r="L16" i="1"/>
  <c r="L24" i="1"/>
  <c r="L27" i="1"/>
  <c r="K41" i="1"/>
  <c r="L41" i="1" s="1"/>
  <c r="L34" i="1"/>
  <c r="L20" i="1"/>
  <c r="L15" i="1" l="1"/>
  <c r="L42" i="1" s="1"/>
  <c r="K42" i="1"/>
</calcChain>
</file>

<file path=xl/sharedStrings.xml><?xml version="1.0" encoding="utf-8"?>
<sst xmlns="http://schemas.openxmlformats.org/spreadsheetml/2006/main" count="65" uniqueCount="55">
  <si>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</si>
  <si>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</si>
  <si>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</si>
  <si>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</si>
  <si>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</si>
  <si>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</si>
  <si>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CABILDO</t>
  </si>
  <si>
    <t>Rut: 69.050.200-3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</si>
  <si>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</si>
  <si>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</si>
  <si>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</si>
  <si>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</si>
  <si>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</si>
  <si>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</si>
  <si>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</si>
  <si>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</si>
  <si>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</si>
  <si>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</si>
  <si>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</si>
  <si>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</si>
  <si>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</si>
  <si>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</si>
  <si>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</si>
  <si>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</si>
  <si>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</si>
  <si>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</si>
  <si>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</si>
  <si>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</si>
  <si>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Chile Crece Contigo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</si>
  <si>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</si>
  <si>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</si>
  <si>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</si>
  <si>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</si>
  <si>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</si>
  <si>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 xml:space="preserve">Odontológico Domiciliaria </t>
  </si>
  <si>
    <t>Mas Sonrisa</t>
  </si>
  <si>
    <t>Sembrando Sonrisas</t>
  </si>
  <si>
    <t>Mejoria equidad Salud Rural</t>
  </si>
  <si>
    <t>Rehabilitacion Integral</t>
  </si>
  <si>
    <t>Modelo atencion integral salud familiar</t>
  </si>
  <si>
    <t>Capacitacion Funcionaria</t>
  </si>
  <si>
    <t>Imágenes Diagnosticas</t>
  </si>
  <si>
    <t>Imágenes Diagnosticas ADD 2019</t>
  </si>
  <si>
    <t xml:space="preserve">Vacunacion Antiinfluenza AGLReferente Valentina </t>
  </si>
  <si>
    <t>Vida Sana</t>
  </si>
  <si>
    <t>Mejoram. Acceso Atencion Odontologica</t>
  </si>
  <si>
    <t>Programa DIR  ( EX-Intervenciones Breves en Alcohol)</t>
  </si>
  <si>
    <t>Apoyo Gestion Buenas Practicas</t>
  </si>
  <si>
    <t>Fondo Farmacia Enfermedades Cronicas</t>
  </si>
  <si>
    <t>Fondo Farmacia Enfermedades Cronicas 2018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</si>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</sst>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$-340A]\ * #,##0_-;\-[$$-340A]\ * #,##0_-;_-[$$-340A]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sz val="16"/>
      <name val="Bookman Old Style"/>
      <family val="1"/>
    </font>
    <font>
      <b/>
      <u/>
      <sz val="16"/>
      <name val="Bookman Old Style"/>
      <family val="1"/>
    </font>
    <font>
      <sz val="16"/>
      <color theme="1"/>
      <name val="Bookman Old Style"/>
      <family val="1"/>
    </font>
    <font>
      <b/>
      <i/>
      <sz val="16"/>
      <name val="Bookman Old Style"/>
      <family val="1"/>
    </font>
    <font>
      <b/>
      <i/>
      <u/>
      <sz val="16"/>
      <name val="Bookman Old Style"/>
      <family val="1"/>
    </font>
    <font>
      <sz val="10"/>
      <name val="Arial"/>
      <family val="2"/>
    </font>
    <font>
      <b/>
      <sz val="16"/>
      <color indexed="63"/>
      <name val="Bookman Old Style"/>
      <family val="1"/>
    </font>
    <font>
      <b/>
      <sz val="16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9" xfId="1" applyNumberFormat="1" applyFont="1" applyFill="1" applyBorder="1"/>
    <xf numFmtId="165" fontId="2" fillId="0" borderId="8" xfId="1" applyNumberFormat="1" applyFont="1" applyFill="1" applyBorder="1"/>
    <xf numFmtId="165" fontId="2" fillId="4" borderId="9" xfId="1" applyNumberFormat="1" applyFont="1" applyFill="1" applyBorder="1"/>
    <xf numFmtId="165" fontId="2" fillId="0" borderId="10" xfId="2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right" vertical="center"/>
    </xf>
    <xf numFmtId="165" fontId="2" fillId="0" borderId="12" xfId="1" applyNumberFormat="1" applyFont="1" applyFill="1" applyBorder="1"/>
    <xf numFmtId="165" fontId="2" fillId="0" borderId="11" xfId="1" applyNumberFormat="1" applyFont="1" applyFill="1" applyBorder="1"/>
    <xf numFmtId="165" fontId="2" fillId="4" borderId="12" xfId="1" applyNumberFormat="1" applyFont="1" applyFill="1" applyBorder="1"/>
    <xf numFmtId="165" fontId="2" fillId="0" borderId="10" xfId="2" applyNumberFormat="1" applyFont="1" applyFill="1" applyBorder="1" applyAlignment="1">
      <alignment vertical="center" wrapText="1"/>
    </xf>
    <xf numFmtId="165" fontId="2" fillId="0" borderId="7" xfId="2" applyNumberFormat="1" applyFont="1" applyFill="1" applyBorder="1" applyAlignment="1">
      <alignment vertical="center" wrapText="1"/>
    </xf>
    <xf numFmtId="165" fontId="2" fillId="0" borderId="13" xfId="2" applyNumberFormat="1" applyFont="1" applyFill="1" applyBorder="1" applyAlignment="1">
      <alignment vertical="center" wrapText="1"/>
    </xf>
    <xf numFmtId="0" fontId="2" fillId="0" borderId="0" xfId="0" applyFont="1" applyFill="1" applyBorder="1"/>
    <xf numFmtId="3" fontId="9" fillId="2" borderId="3" xfId="2" applyNumberFormat="1" applyFont="1" applyFill="1" applyBorder="1" applyAlignment="1">
      <alignment horizontal="left" vertical="center" wrapText="1"/>
    </xf>
    <xf numFmtId="0" fontId="2" fillId="3" borderId="1" xfId="2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3" fillId="0" borderId="4" xfId="0" applyFont="1" applyFill="1" applyBorder="1"/>
    <xf numFmtId="0" fontId="3" fillId="0" borderId="2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8" xfId="0" applyFont="1" applyFill="1" applyBorder="1"/>
    <xf numFmtId="0" fontId="10" fillId="0" borderId="18" xfId="0" applyFont="1" applyFill="1" applyBorder="1" applyAlignment="1">
      <alignment horizontal="center"/>
    </xf>
    <xf numFmtId="0" fontId="5" fillId="0" borderId="19" xfId="0" applyFont="1" applyFill="1" applyBorder="1"/>
    <xf numFmtId="0" fontId="7" fillId="0" borderId="0" xfId="0" applyFont="1" applyFill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8" zoomScale="60" zoomScaleNormal="60" workbookViewId="0">
      <selection activeCell="D42" sqref="D42"/>
    </sheetView>
  </sheetViews>
  <sheetFormatPr baseColWidth="10" defaultRowHeight="15" x14ac:dyDescent="0.25"/>
  <cols>
    <col min="1" max="1" width="63.140625" bestFit="1" customWidth="1"/>
    <col min="2" max="2" width="21.28515625" customWidth="1"/>
    <col min="3" max="3" width="39.42578125" customWidth="1"/>
    <col min="4" max="4" width="27.28515625" bestFit="1" customWidth="1"/>
    <col min="5" max="6" width="26.28515625" bestFit="1" customWidth="1"/>
    <col min="7" max="7" width="28.7109375" bestFit="1" customWidth="1"/>
    <col min="8" max="8" width="28.42578125" bestFit="1" customWidth="1"/>
    <col min="9" max="9" width="26.28515625" bestFit="1" customWidth="1"/>
    <col min="10" max="10" width="28.42578125" bestFit="1" customWidth="1"/>
    <col min="11" max="11" width="27.28515625" bestFit="1" customWidth="1"/>
    <col min="12" max="12" width="25.140625" bestFit="1" customWidth="1"/>
  </cols>
  <sheetData>
    <row r="1" spans="1:12" ht="20.25" x14ac:dyDescent="0.3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ht="20.25" x14ac:dyDescent="0.3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20.25" x14ac:dyDescent="0.3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ht="20.25" x14ac:dyDescent="0.3">
      <c r="A4" s="4" t="s">
        <v>3</v>
      </c>
      <c r="B4" s="4"/>
      <c r="C4" s="5"/>
      <c r="D4" s="6"/>
      <c r="E4" s="6"/>
      <c r="F4" s="6"/>
      <c r="G4" s="6"/>
      <c r="H4" s="6"/>
      <c r="I4" s="6"/>
      <c r="J4" s="6"/>
      <c r="K4" s="3"/>
      <c r="L4" s="3"/>
    </row>
    <row r="5" spans="1:12" ht="20.25" x14ac:dyDescent="0.3">
      <c r="A5" s="8" t="s">
        <v>4</v>
      </c>
      <c r="B5" s="8"/>
      <c r="C5" s="9"/>
      <c r="D5" s="3"/>
      <c r="E5" s="3"/>
      <c r="F5" s="3"/>
      <c r="G5" s="3"/>
      <c r="H5" s="3"/>
      <c r="I5" s="3"/>
      <c r="J5" s="3"/>
      <c r="K5" s="3"/>
      <c r="L5" s="3"/>
    </row>
    <row r="6" spans="1:12" ht="20.25" x14ac:dyDescent="0.3">
      <c r="A6" s="8"/>
      <c r="B6" s="8"/>
      <c r="C6" s="54" t="s">
        <v>5</v>
      </c>
      <c r="D6" s="54"/>
      <c r="E6" s="54"/>
      <c r="F6" s="54"/>
      <c r="G6" s="54"/>
      <c r="H6" s="54"/>
      <c r="I6" s="54"/>
      <c r="J6" s="54"/>
      <c r="K6" s="54"/>
      <c r="L6" s="54"/>
    </row>
    <row r="7" spans="1:12" ht="20.25" x14ac:dyDescent="0.3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20.25" x14ac:dyDescent="0.3">
      <c r="A8" s="11" t="s">
        <v>6</v>
      </c>
      <c r="B8" s="11"/>
      <c r="C8" s="12"/>
      <c r="D8" s="1"/>
      <c r="E8" s="4"/>
      <c r="F8" s="3"/>
      <c r="G8" s="3"/>
      <c r="H8" s="7"/>
      <c r="I8" s="7"/>
      <c r="J8" s="3"/>
      <c r="K8" s="3"/>
      <c r="L8" s="3"/>
    </row>
    <row r="9" spans="1:12" ht="20.25" x14ac:dyDescent="0.3">
      <c r="A9" s="11" t="s">
        <v>7</v>
      </c>
      <c r="B9" s="11"/>
      <c r="C9" s="12"/>
      <c r="D9" s="1"/>
      <c r="E9" s="3"/>
      <c r="F9" s="3"/>
      <c r="G9" s="3"/>
      <c r="H9" s="3"/>
      <c r="I9" s="3"/>
      <c r="J9" s="3"/>
      <c r="K9" s="3"/>
      <c r="L9" s="3"/>
    </row>
    <row r="10" spans="1:12" ht="20.25" x14ac:dyDescent="0.3">
      <c r="A10" s="11"/>
      <c r="B10" s="11"/>
      <c r="C10" s="12"/>
      <c r="D10" s="1"/>
      <c r="E10" s="3"/>
      <c r="F10" s="3"/>
      <c r="G10" s="3"/>
      <c r="H10" s="3"/>
      <c r="I10" s="3"/>
      <c r="J10" s="3"/>
      <c r="K10" s="3"/>
      <c r="L10" s="3"/>
    </row>
    <row r="11" spans="1:12" ht="20.25" x14ac:dyDescent="0.3">
      <c r="A11" s="13"/>
      <c r="B11" s="13"/>
      <c r="C11" s="1"/>
      <c r="D11" s="1"/>
      <c r="E11" s="3"/>
      <c r="F11" s="3"/>
      <c r="G11" s="3"/>
      <c r="H11" s="3"/>
      <c r="I11" s="3"/>
      <c r="J11" s="3"/>
      <c r="K11" s="3"/>
      <c r="L11" s="3"/>
    </row>
    <row r="12" spans="1:12" ht="21" thickBot="1" x14ac:dyDescent="0.35">
      <c r="A12" s="3"/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</row>
    <row r="13" spans="1:12" ht="61.5" thickBot="1" x14ac:dyDescent="0.35">
      <c r="A13" s="3"/>
      <c r="B13" s="14" t="s">
        <v>8</v>
      </c>
      <c r="C13" s="15" t="s">
        <v>9</v>
      </c>
      <c r="D13" s="16" t="s">
        <v>10</v>
      </c>
      <c r="E13" s="14" t="s">
        <v>11</v>
      </c>
      <c r="F13" s="14" t="s">
        <v>12</v>
      </c>
      <c r="G13" s="14" t="s">
        <v>13</v>
      </c>
      <c r="H13" s="14" t="s">
        <v>14</v>
      </c>
      <c r="I13" s="14" t="s">
        <v>15</v>
      </c>
      <c r="J13" s="14" t="s">
        <v>16</v>
      </c>
      <c r="K13" s="14" t="s">
        <v>17</v>
      </c>
      <c r="L13" s="14" t="s">
        <v>18</v>
      </c>
    </row>
    <row r="14" spans="1:12" ht="21" thickBot="1" x14ac:dyDescent="0.35">
      <c r="A14" s="17" t="s">
        <v>19</v>
      </c>
      <c r="B14" s="18"/>
      <c r="C14" s="19" t="s">
        <v>20</v>
      </c>
      <c r="D14" s="20" t="s">
        <v>20</v>
      </c>
      <c r="E14" s="21" t="s">
        <v>21</v>
      </c>
      <c r="F14" s="21" t="s">
        <v>21</v>
      </c>
      <c r="G14" s="21" t="s">
        <v>21</v>
      </c>
      <c r="H14" s="21" t="s">
        <v>21</v>
      </c>
      <c r="I14" s="21" t="s">
        <v>21</v>
      </c>
      <c r="J14" s="21" t="s">
        <v>21</v>
      </c>
      <c r="K14" s="21" t="s">
        <v>22</v>
      </c>
      <c r="L14" s="21"/>
    </row>
    <row r="15" spans="1:12" ht="21" thickBot="1" x14ac:dyDescent="0.35">
      <c r="A15" s="14" t="s">
        <v>23</v>
      </c>
      <c r="B15" s="22" t="s">
        <v>24</v>
      </c>
      <c r="C15" s="23">
        <f>+E15*12</f>
        <v>635021004</v>
      </c>
      <c r="D15" s="24">
        <f>SUM(E15:J15)</f>
        <v>317510502</v>
      </c>
      <c r="E15" s="25">
        <v>52918417</v>
      </c>
      <c r="F15" s="25">
        <v>52918417</v>
      </c>
      <c r="G15" s="25">
        <f>10583683+42334734</f>
        <v>52918417</v>
      </c>
      <c r="H15" s="26">
        <v>52918417</v>
      </c>
      <c r="I15" s="25">
        <v>52918417</v>
      </c>
      <c r="J15" s="25">
        <v>52918417</v>
      </c>
      <c r="K15" s="27">
        <f t="shared" ref="K15:K24" si="0">SUM(E15:J15)</f>
        <v>317510502</v>
      </c>
      <c r="L15" s="27">
        <f t="shared" ref="L15:L32" si="1">+D15-K15</f>
        <v>0</v>
      </c>
    </row>
    <row r="16" spans="1:12" ht="21" thickBot="1" x14ac:dyDescent="0.35">
      <c r="A16" s="14" t="s">
        <v>25</v>
      </c>
      <c r="B16" s="22" t="s">
        <v>24</v>
      </c>
      <c r="C16" s="28">
        <f>+E16*12</f>
        <v>31149828</v>
      </c>
      <c r="D16" s="29">
        <f>+E16+F16+G16+H16+I16+J16</f>
        <v>15574914</v>
      </c>
      <c r="E16" s="30">
        <v>2595819</v>
      </c>
      <c r="F16" s="30">
        <v>2595819</v>
      </c>
      <c r="G16" s="30">
        <v>2595819</v>
      </c>
      <c r="H16" s="31">
        <v>2595819</v>
      </c>
      <c r="I16" s="30">
        <v>2595819</v>
      </c>
      <c r="J16" s="30">
        <v>2595819</v>
      </c>
      <c r="K16" s="32">
        <f t="shared" si="0"/>
        <v>15574914</v>
      </c>
      <c r="L16" s="27">
        <f t="shared" si="1"/>
        <v>0</v>
      </c>
    </row>
    <row r="17" spans="1:12" ht="21" thickBot="1" x14ac:dyDescent="0.35">
      <c r="A17" s="14" t="s">
        <v>26</v>
      </c>
      <c r="B17" s="22" t="s">
        <v>24</v>
      </c>
      <c r="C17" s="28">
        <f>+E17*12</f>
        <v>3678540</v>
      </c>
      <c r="D17" s="29">
        <f>+E17+F17+G17+H17+I17+J17</f>
        <v>1839270</v>
      </c>
      <c r="E17" s="30">
        <v>306545</v>
      </c>
      <c r="F17" s="30">
        <v>306545</v>
      </c>
      <c r="G17" s="30">
        <v>306545</v>
      </c>
      <c r="H17" s="31">
        <v>306545</v>
      </c>
      <c r="I17" s="30">
        <v>306545</v>
      </c>
      <c r="J17" s="30">
        <v>306545</v>
      </c>
      <c r="K17" s="32">
        <f t="shared" si="0"/>
        <v>1839270</v>
      </c>
      <c r="L17" s="27">
        <f t="shared" si="1"/>
        <v>0</v>
      </c>
    </row>
    <row r="18" spans="1:12" ht="21" thickBot="1" x14ac:dyDescent="0.35">
      <c r="A18" s="14" t="s">
        <v>27</v>
      </c>
      <c r="B18" s="22" t="s">
        <v>24</v>
      </c>
      <c r="C18" s="28">
        <f>+E18*12</f>
        <v>3234840</v>
      </c>
      <c r="D18" s="29">
        <f>+E18+F18+G18+H18+I18+J18</f>
        <v>1617420</v>
      </c>
      <c r="E18" s="30">
        <v>269570</v>
      </c>
      <c r="F18" s="30">
        <v>269570</v>
      </c>
      <c r="G18" s="30">
        <v>269570</v>
      </c>
      <c r="H18" s="31">
        <v>269570</v>
      </c>
      <c r="I18" s="30">
        <v>269570</v>
      </c>
      <c r="J18" s="30">
        <v>269570</v>
      </c>
      <c r="K18" s="32">
        <f t="shared" si="0"/>
        <v>1617420</v>
      </c>
      <c r="L18" s="27">
        <f t="shared" si="1"/>
        <v>0</v>
      </c>
    </row>
    <row r="19" spans="1:12" ht="21" thickBot="1" x14ac:dyDescent="0.35">
      <c r="A19" s="14" t="s">
        <v>28</v>
      </c>
      <c r="B19" s="22">
        <v>1526</v>
      </c>
      <c r="C19" s="28">
        <v>10977335</v>
      </c>
      <c r="D19" s="29">
        <v>5488677</v>
      </c>
      <c r="E19" s="30"/>
      <c r="F19" s="30"/>
      <c r="G19" s="30"/>
      <c r="H19" s="31">
        <v>5488668</v>
      </c>
      <c r="I19" s="30"/>
      <c r="J19" s="30"/>
      <c r="K19" s="32">
        <f t="shared" si="0"/>
        <v>5488668</v>
      </c>
      <c r="L19" s="27">
        <f t="shared" si="1"/>
        <v>9</v>
      </c>
    </row>
    <row r="20" spans="1:12" ht="21" thickBot="1" x14ac:dyDescent="0.35">
      <c r="A20" s="14" t="s">
        <v>29</v>
      </c>
      <c r="B20" s="22">
        <v>3991</v>
      </c>
      <c r="C20" s="33">
        <v>627200</v>
      </c>
      <c r="D20" s="29">
        <f>+J20</f>
        <v>439040</v>
      </c>
      <c r="E20" s="30"/>
      <c r="F20" s="30"/>
      <c r="G20" s="30"/>
      <c r="H20" s="31"/>
      <c r="I20" s="30"/>
      <c r="J20" s="30">
        <v>439040</v>
      </c>
      <c r="K20" s="32">
        <f t="shared" si="0"/>
        <v>439040</v>
      </c>
      <c r="L20" s="27">
        <f t="shared" si="1"/>
        <v>0</v>
      </c>
    </row>
    <row r="21" spans="1:12" ht="21" thickBot="1" x14ac:dyDescent="0.35">
      <c r="A21" s="14" t="s">
        <v>30</v>
      </c>
      <c r="B21" s="22">
        <v>3991</v>
      </c>
      <c r="C21" s="33">
        <v>7529690</v>
      </c>
      <c r="D21" s="29">
        <f>+J21</f>
        <v>5270783</v>
      </c>
      <c r="E21" s="30"/>
      <c r="F21" s="30"/>
      <c r="G21" s="30"/>
      <c r="H21" s="31"/>
      <c r="I21" s="30"/>
      <c r="J21" s="30">
        <v>5270783</v>
      </c>
      <c r="K21" s="32">
        <f t="shared" si="0"/>
        <v>5270783</v>
      </c>
      <c r="L21" s="27">
        <f t="shared" si="1"/>
        <v>0</v>
      </c>
    </row>
    <row r="22" spans="1:12" ht="33.75" customHeight="1" thickBot="1" x14ac:dyDescent="0.35">
      <c r="A22" s="14" t="s">
        <v>31</v>
      </c>
      <c r="B22" s="22">
        <v>1585</v>
      </c>
      <c r="C22" s="34">
        <v>172547</v>
      </c>
      <c r="D22" s="29">
        <f>+H22</f>
        <v>120782.9</v>
      </c>
      <c r="E22" s="30"/>
      <c r="F22" s="30"/>
      <c r="G22" s="30"/>
      <c r="H22" s="31">
        <v>120782.9</v>
      </c>
      <c r="I22" s="30"/>
      <c r="J22" s="30"/>
      <c r="K22" s="32">
        <f t="shared" si="0"/>
        <v>120782.9</v>
      </c>
      <c r="L22" s="27">
        <f t="shared" si="1"/>
        <v>0</v>
      </c>
    </row>
    <row r="23" spans="1:12" ht="33.75" customHeight="1" thickBot="1" x14ac:dyDescent="0.35">
      <c r="A23" s="14" t="s">
        <v>32</v>
      </c>
      <c r="B23" s="22">
        <v>1585</v>
      </c>
      <c r="C23" s="28">
        <v>8334900</v>
      </c>
      <c r="D23" s="29">
        <f t="shared" ref="D23:D27" si="2">+H23</f>
        <v>5834430</v>
      </c>
      <c r="E23" s="30"/>
      <c r="F23" s="30"/>
      <c r="G23" s="30"/>
      <c r="H23" s="31">
        <v>5834430</v>
      </c>
      <c r="I23" s="30"/>
      <c r="J23" s="30"/>
      <c r="K23" s="32">
        <f t="shared" si="0"/>
        <v>5834430</v>
      </c>
      <c r="L23" s="27">
        <f t="shared" si="1"/>
        <v>0</v>
      </c>
    </row>
    <row r="24" spans="1:12" ht="33.75" customHeight="1" thickBot="1" x14ac:dyDescent="0.35">
      <c r="A24" s="14" t="s">
        <v>33</v>
      </c>
      <c r="B24" s="22">
        <v>1586</v>
      </c>
      <c r="C24" s="35">
        <v>6001884</v>
      </c>
      <c r="D24" s="29">
        <f t="shared" si="2"/>
        <v>4201319</v>
      </c>
      <c r="E24" s="30"/>
      <c r="F24" s="30"/>
      <c r="G24" s="30"/>
      <c r="H24" s="31">
        <v>4201319</v>
      </c>
      <c r="I24" s="30"/>
      <c r="J24" s="30"/>
      <c r="K24" s="32">
        <f t="shared" si="0"/>
        <v>4201319</v>
      </c>
      <c r="L24" s="27">
        <f t="shared" si="1"/>
        <v>0</v>
      </c>
    </row>
    <row r="25" spans="1:12" ht="21" thickBot="1" x14ac:dyDescent="0.35">
      <c r="A25" s="14" t="s">
        <v>34</v>
      </c>
      <c r="B25" s="22">
        <v>1586</v>
      </c>
      <c r="C25" s="34">
        <v>5016613</v>
      </c>
      <c r="D25" s="29">
        <f>+H25</f>
        <v>3511629</v>
      </c>
      <c r="E25" s="30"/>
      <c r="F25" s="30"/>
      <c r="G25" s="30"/>
      <c r="H25" s="31">
        <v>3511629</v>
      </c>
      <c r="I25" s="30"/>
      <c r="J25" s="30"/>
      <c r="K25" s="32">
        <f>SUM(E25:I25)</f>
        <v>3511629</v>
      </c>
      <c r="L25" s="27">
        <f t="shared" si="1"/>
        <v>0</v>
      </c>
    </row>
    <row r="26" spans="1:12" ht="21" thickBot="1" x14ac:dyDescent="0.35">
      <c r="A26" s="14" t="s">
        <v>35</v>
      </c>
      <c r="B26" s="22">
        <v>1586</v>
      </c>
      <c r="C26" s="35">
        <v>25006380</v>
      </c>
      <c r="D26" s="29">
        <f t="shared" si="2"/>
        <v>17504466</v>
      </c>
      <c r="E26" s="30"/>
      <c r="F26" s="30"/>
      <c r="G26" s="30"/>
      <c r="H26" s="31">
        <v>17504466</v>
      </c>
      <c r="I26" s="30"/>
      <c r="J26" s="30"/>
      <c r="K26" s="32">
        <f t="shared" ref="K26:K32" si="3">SUM(E26:J26)</f>
        <v>17504466</v>
      </c>
      <c r="L26" s="27">
        <f t="shared" si="1"/>
        <v>0</v>
      </c>
    </row>
    <row r="27" spans="1:12" ht="21" thickBot="1" x14ac:dyDescent="0.35">
      <c r="A27" s="14" t="s">
        <v>36</v>
      </c>
      <c r="B27" s="22">
        <v>1587</v>
      </c>
      <c r="C27" s="33">
        <v>1979716</v>
      </c>
      <c r="D27" s="29">
        <f t="shared" si="2"/>
        <v>1385801</v>
      </c>
      <c r="E27" s="30"/>
      <c r="F27" s="30"/>
      <c r="G27" s="30"/>
      <c r="H27" s="31">
        <v>1385801</v>
      </c>
      <c r="I27" s="30"/>
      <c r="J27" s="30"/>
      <c r="K27" s="32">
        <f t="shared" si="3"/>
        <v>1385801</v>
      </c>
      <c r="L27" s="27">
        <f t="shared" si="1"/>
        <v>0</v>
      </c>
    </row>
    <row r="28" spans="1:12" ht="21" thickBot="1" x14ac:dyDescent="0.35">
      <c r="A28" s="14" t="s">
        <v>37</v>
      </c>
      <c r="B28" s="22">
        <v>2947</v>
      </c>
      <c r="C28" s="28">
        <v>51018917</v>
      </c>
      <c r="D28" s="29">
        <f>+J28</f>
        <v>30611350</v>
      </c>
      <c r="E28" s="30"/>
      <c r="F28" s="30"/>
      <c r="G28" s="30"/>
      <c r="H28" s="31"/>
      <c r="I28" s="30"/>
      <c r="J28" s="30">
        <v>30611350</v>
      </c>
      <c r="K28" s="32">
        <f t="shared" si="3"/>
        <v>30611350</v>
      </c>
      <c r="L28" s="27">
        <f t="shared" si="1"/>
        <v>0</v>
      </c>
    </row>
    <row r="29" spans="1:12" ht="21" thickBot="1" x14ac:dyDescent="0.35">
      <c r="A29" s="14" t="s">
        <v>38</v>
      </c>
      <c r="B29" s="22">
        <v>1593</v>
      </c>
      <c r="C29" s="28">
        <v>29672159</v>
      </c>
      <c r="D29" s="29"/>
      <c r="E29" s="30"/>
      <c r="F29" s="30"/>
      <c r="G29" s="30"/>
      <c r="H29" s="31"/>
      <c r="I29" s="30"/>
      <c r="J29" s="30"/>
      <c r="K29" s="32">
        <f t="shared" si="3"/>
        <v>0</v>
      </c>
      <c r="L29" s="27">
        <f t="shared" si="1"/>
        <v>0</v>
      </c>
    </row>
    <row r="30" spans="1:12" ht="41.25" thickBot="1" x14ac:dyDescent="0.35">
      <c r="A30" s="14" t="s">
        <v>39</v>
      </c>
      <c r="B30" s="22">
        <v>2101</v>
      </c>
      <c r="C30" s="28">
        <v>1611240</v>
      </c>
      <c r="D30" s="29"/>
      <c r="E30" s="30"/>
      <c r="F30" s="30"/>
      <c r="G30" s="30"/>
      <c r="H30" s="31"/>
      <c r="I30" s="30"/>
      <c r="J30" s="30"/>
      <c r="K30" s="32">
        <f t="shared" si="3"/>
        <v>0</v>
      </c>
      <c r="L30" s="27">
        <f t="shared" si="1"/>
        <v>0</v>
      </c>
    </row>
    <row r="31" spans="1:12" ht="21" thickBot="1" x14ac:dyDescent="0.35">
      <c r="A31" s="14" t="s">
        <v>40</v>
      </c>
      <c r="B31" s="22">
        <v>3770</v>
      </c>
      <c r="C31" s="28">
        <v>945868</v>
      </c>
      <c r="D31" s="29">
        <f>+J31</f>
        <v>662108</v>
      </c>
      <c r="E31" s="30"/>
      <c r="F31" s="30"/>
      <c r="G31" s="30"/>
      <c r="H31" s="31"/>
      <c r="I31" s="30"/>
      <c r="J31" s="30">
        <v>662108</v>
      </c>
      <c r="K31" s="32">
        <f t="shared" si="3"/>
        <v>662108</v>
      </c>
      <c r="L31" s="27">
        <f t="shared" si="1"/>
        <v>0</v>
      </c>
    </row>
    <row r="32" spans="1:12" ht="21" thickBot="1" x14ac:dyDescent="0.35">
      <c r="A32" s="14" t="s">
        <v>41</v>
      </c>
      <c r="B32" s="22">
        <v>1525</v>
      </c>
      <c r="C32" s="28">
        <v>15999050</v>
      </c>
      <c r="D32" s="29">
        <f>+H32</f>
        <v>11199335</v>
      </c>
      <c r="E32" s="30"/>
      <c r="F32" s="30"/>
      <c r="G32" s="30"/>
      <c r="H32" s="31">
        <v>11199335</v>
      </c>
      <c r="I32" s="30"/>
      <c r="J32" s="30"/>
      <c r="K32" s="32">
        <f t="shared" si="3"/>
        <v>11199335</v>
      </c>
      <c r="L32" s="27">
        <f t="shared" si="1"/>
        <v>0</v>
      </c>
    </row>
    <row r="33" spans="1:12" ht="21" thickBot="1" x14ac:dyDescent="0.35">
      <c r="A33" s="14" t="s">
        <v>42</v>
      </c>
      <c r="B33" s="22">
        <v>2943</v>
      </c>
      <c r="C33" s="28">
        <v>5000000</v>
      </c>
      <c r="D33" s="29"/>
      <c r="E33" s="30"/>
      <c r="F33" s="30"/>
      <c r="G33" s="30"/>
      <c r="H33" s="31"/>
      <c r="I33" s="30"/>
      <c r="J33" s="30"/>
      <c r="K33" s="32"/>
      <c r="L33" s="27"/>
    </row>
    <row r="34" spans="1:12" ht="41.25" thickBot="1" x14ac:dyDescent="0.35">
      <c r="A34" s="14" t="s">
        <v>43</v>
      </c>
      <c r="B34" s="22">
        <v>1897</v>
      </c>
      <c r="C34" s="28">
        <v>128077</v>
      </c>
      <c r="D34" s="29">
        <f>+H34</f>
        <v>128077</v>
      </c>
      <c r="E34" s="30"/>
      <c r="F34" s="30"/>
      <c r="G34" s="30"/>
      <c r="H34" s="31">
        <v>128077</v>
      </c>
      <c r="I34" s="30"/>
      <c r="J34" s="30"/>
      <c r="K34" s="32">
        <f t="shared" ref="K34:K41" si="4">SUM(E34:J34)</f>
        <v>128077</v>
      </c>
      <c r="L34" s="27">
        <f t="shared" ref="L34:L39" si="5">+D34-K34</f>
        <v>0</v>
      </c>
    </row>
    <row r="35" spans="1:12" ht="21" thickBot="1" x14ac:dyDescent="0.35">
      <c r="A35" s="14" t="s">
        <v>44</v>
      </c>
      <c r="B35" s="22">
        <v>1528</v>
      </c>
      <c r="C35" s="28">
        <v>20963886</v>
      </c>
      <c r="D35" s="29">
        <v>14674720</v>
      </c>
      <c r="E35" s="30"/>
      <c r="F35" s="30"/>
      <c r="G35" s="30">
        <v>14674720</v>
      </c>
      <c r="H35" s="31"/>
      <c r="I35" s="30"/>
      <c r="J35" s="30"/>
      <c r="K35" s="32">
        <f t="shared" si="4"/>
        <v>14674720</v>
      </c>
      <c r="L35" s="27">
        <f t="shared" si="5"/>
        <v>0</v>
      </c>
    </row>
    <row r="36" spans="1:12" ht="41.25" thickBot="1" x14ac:dyDescent="0.35">
      <c r="A36" s="14" t="s">
        <v>45</v>
      </c>
      <c r="B36" s="22">
        <v>2047</v>
      </c>
      <c r="C36" s="28">
        <v>19914410</v>
      </c>
      <c r="D36" s="29">
        <f>+H36</f>
        <v>13940087</v>
      </c>
      <c r="E36" s="30"/>
      <c r="F36" s="30"/>
      <c r="G36" s="30"/>
      <c r="H36" s="31">
        <v>13940087</v>
      </c>
      <c r="I36" s="30"/>
      <c r="J36" s="30"/>
      <c r="K36" s="32">
        <f t="shared" si="4"/>
        <v>13940087</v>
      </c>
      <c r="L36" s="27">
        <f t="shared" si="5"/>
        <v>0</v>
      </c>
    </row>
    <row r="37" spans="1:12" ht="41.25" thickBot="1" x14ac:dyDescent="0.35">
      <c r="A37" s="14" t="s">
        <v>46</v>
      </c>
      <c r="B37" s="22">
        <v>1527</v>
      </c>
      <c r="C37" s="28">
        <v>3391034</v>
      </c>
      <c r="D37" s="29">
        <v>2373723</v>
      </c>
      <c r="E37" s="30"/>
      <c r="F37" s="30"/>
      <c r="G37" s="30">
        <v>2373723</v>
      </c>
      <c r="H37" s="31"/>
      <c r="I37" s="30"/>
      <c r="J37" s="30"/>
      <c r="K37" s="32">
        <f t="shared" si="4"/>
        <v>2373723</v>
      </c>
      <c r="L37" s="27">
        <f t="shared" si="5"/>
        <v>0</v>
      </c>
    </row>
    <row r="38" spans="1:12" ht="21" thickBot="1" x14ac:dyDescent="0.35">
      <c r="A38" s="14" t="s">
        <v>47</v>
      </c>
      <c r="B38" s="22">
        <v>3672</v>
      </c>
      <c r="C38" s="28">
        <v>3678363</v>
      </c>
      <c r="D38" s="29">
        <f>+J38</f>
        <v>2574854</v>
      </c>
      <c r="E38" s="30"/>
      <c r="F38" s="30"/>
      <c r="G38" s="30"/>
      <c r="H38" s="31"/>
      <c r="I38" s="30"/>
      <c r="J38" s="30">
        <v>2574854</v>
      </c>
      <c r="K38" s="32">
        <f t="shared" si="4"/>
        <v>2574854</v>
      </c>
      <c r="L38" s="27">
        <f t="shared" si="5"/>
        <v>0</v>
      </c>
    </row>
    <row r="39" spans="1:12" ht="41.25" thickBot="1" x14ac:dyDescent="0.35">
      <c r="A39" s="14" t="s">
        <v>48</v>
      </c>
      <c r="B39" s="22">
        <v>1594</v>
      </c>
      <c r="C39" s="28">
        <v>52691998</v>
      </c>
      <c r="D39" s="29">
        <v>36884399</v>
      </c>
      <c r="E39" s="30"/>
      <c r="F39" s="30"/>
      <c r="G39" s="30">
        <v>36884399</v>
      </c>
      <c r="H39" s="31"/>
      <c r="I39" s="30"/>
      <c r="J39" s="30"/>
      <c r="K39" s="32">
        <f t="shared" si="4"/>
        <v>36884399</v>
      </c>
      <c r="L39" s="27">
        <f t="shared" si="5"/>
        <v>0</v>
      </c>
    </row>
    <row r="40" spans="1:12" ht="41.25" thickBot="1" x14ac:dyDescent="0.35">
      <c r="A40" s="14" t="s">
        <v>49</v>
      </c>
      <c r="B40" s="22"/>
      <c r="C40" s="28"/>
      <c r="D40" s="29">
        <v>1000000</v>
      </c>
      <c r="E40" s="30"/>
      <c r="F40" s="30"/>
      <c r="G40" s="30">
        <v>1000000</v>
      </c>
      <c r="H40" s="31"/>
      <c r="I40" s="30"/>
      <c r="J40" s="30"/>
      <c r="K40" s="32">
        <f t="shared" si="4"/>
        <v>1000000</v>
      </c>
      <c r="L40" s="27"/>
    </row>
    <row r="41" spans="1:12" ht="21" thickBot="1" x14ac:dyDescent="0.35">
      <c r="A41" s="14" t="s">
        <v>50</v>
      </c>
      <c r="B41" s="22" t="s">
        <v>24</v>
      </c>
      <c r="C41" s="28"/>
      <c r="D41" s="29">
        <f>+H41+J41</f>
        <v>34533348</v>
      </c>
      <c r="E41" s="30"/>
      <c r="F41" s="30"/>
      <c r="G41" s="30"/>
      <c r="H41" s="31">
        <f>7893799+9120026</f>
        <v>17013825</v>
      </c>
      <c r="I41" s="30"/>
      <c r="J41" s="30">
        <f>8125628+9393895</f>
        <v>17519523</v>
      </c>
      <c r="K41" s="32">
        <f t="shared" si="4"/>
        <v>34533348</v>
      </c>
      <c r="L41" s="27">
        <f>+D41-K41</f>
        <v>0</v>
      </c>
    </row>
    <row r="42" spans="1:12" ht="21" thickBot="1" x14ac:dyDescent="0.3">
      <c r="A42" s="37" t="s">
        <v>51</v>
      </c>
      <c r="B42" s="38"/>
      <c r="C42" s="39">
        <f t="shared" ref="C42:L42" si="6">SUM(C15:C41)</f>
        <v>943745479</v>
      </c>
      <c r="D42" s="40">
        <f t="shared" si="6"/>
        <v>528881034.89999998</v>
      </c>
      <c r="E42" s="41">
        <f t="shared" si="6"/>
        <v>56090351</v>
      </c>
      <c r="F42" s="41">
        <f t="shared" si="6"/>
        <v>56090351</v>
      </c>
      <c r="G42" s="41">
        <f t="shared" si="6"/>
        <v>111023193</v>
      </c>
      <c r="H42" s="41">
        <f t="shared" si="6"/>
        <v>136418770.90000001</v>
      </c>
      <c r="I42" s="41">
        <f t="shared" si="6"/>
        <v>56090351</v>
      </c>
      <c r="J42" s="41">
        <f t="shared" si="6"/>
        <v>113168009</v>
      </c>
      <c r="K42" s="41">
        <f t="shared" si="6"/>
        <v>528881025.89999998</v>
      </c>
      <c r="L42" s="41">
        <f t="shared" si="6"/>
        <v>9</v>
      </c>
    </row>
    <row r="43" spans="1:12" ht="20.25" x14ac:dyDescent="0.3">
      <c r="A43" s="42"/>
      <c r="B43" s="42"/>
      <c r="C43" s="36"/>
      <c r="D43" s="42"/>
      <c r="E43" s="42"/>
      <c r="F43" s="42"/>
      <c r="G43" s="42"/>
      <c r="H43" s="42"/>
      <c r="I43" s="42"/>
      <c r="J43" s="42"/>
      <c r="K43" s="43"/>
      <c r="L43" s="43"/>
    </row>
    <row r="44" spans="1:12" ht="20.25" x14ac:dyDescent="0.3">
      <c r="A44" s="42"/>
      <c r="B44" s="42"/>
      <c r="C44" s="36"/>
      <c r="D44" s="44"/>
      <c r="E44" s="42"/>
      <c r="F44" s="44"/>
      <c r="G44" s="44"/>
      <c r="H44" s="42"/>
      <c r="I44" s="42"/>
      <c r="J44" s="42"/>
      <c r="K44" s="43"/>
      <c r="L44" s="43"/>
    </row>
    <row r="45" spans="1:12" ht="21" thickBot="1" x14ac:dyDescent="0.35">
      <c r="A45" s="42"/>
      <c r="B45" s="42"/>
      <c r="C45" s="36"/>
      <c r="D45" s="42"/>
      <c r="E45" s="42"/>
      <c r="F45" s="42"/>
      <c r="G45" s="42"/>
      <c r="H45" s="42"/>
      <c r="I45" s="42"/>
      <c r="J45" s="42"/>
      <c r="K45" s="43"/>
      <c r="L45" s="43"/>
    </row>
    <row r="46" spans="1:12" ht="20.25" x14ac:dyDescent="0.3">
      <c r="A46" s="45"/>
      <c r="B46" s="46"/>
      <c r="C46" s="47"/>
      <c r="D46" s="46"/>
      <c r="E46" s="46"/>
      <c r="F46" s="46"/>
      <c r="G46" s="46"/>
      <c r="H46" s="46"/>
      <c r="I46" s="46"/>
      <c r="J46" s="46"/>
      <c r="K46" s="48"/>
      <c r="L46" s="49"/>
    </row>
    <row r="47" spans="1:12" ht="20.25" x14ac:dyDescent="0.3">
      <c r="A47" s="55" t="s">
        <v>52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7"/>
    </row>
    <row r="48" spans="1:12" ht="20.25" x14ac:dyDescent="0.3">
      <c r="A48" s="55" t="s">
        <v>53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1:12" ht="20.25" x14ac:dyDescent="0.3">
      <c r="A49" s="55" t="s">
        <v>54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7"/>
    </row>
    <row r="50" spans="1:12" ht="21" thickBot="1" x14ac:dyDescent="0.35">
      <c r="A50" s="50"/>
      <c r="B50" s="51"/>
      <c r="C50" s="52"/>
      <c r="D50" s="51"/>
      <c r="E50" s="51"/>
      <c r="F50" s="51"/>
      <c r="G50" s="51"/>
      <c r="H50" s="51"/>
      <c r="I50" s="51"/>
      <c r="J50" s="51"/>
      <c r="K50" s="51"/>
      <c r="L50" s="53"/>
    </row>
  </sheetData>
  <mergeCells count="4">
    <mergeCell ref="C6:L6"/>
    <mergeCell ref="A47:L47"/>
    <mergeCell ref="A48:L48"/>
    <mergeCell ref="A49:L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2019-07-03T15:16:11Z</dcterms:created>
  <dcterms:modified xsi:type="dcterms:W3CDTF">2019-07-12T13:27:10Z</dcterms:modified>
</cp:coreProperties>
</file>