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CB2E0F3C-D29D-4756-8854-85AA5C4DE8C6}" xr6:coauthVersionLast="43" xr6:coauthVersionMax="43" xr10:uidLastSave="{00000000-0000-0000-0000-000000000000}"/>
  <bookViews>
    <workbookView xWindow="2685" yWindow="268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1" i="1" l="1"/>
  <c r="P51" i="1"/>
  <c r="O51" i="1"/>
  <c r="N51" i="1"/>
  <c r="M51" i="1"/>
  <c r="L51" i="1"/>
  <c r="J51" i="1"/>
  <c r="I51" i="1"/>
  <c r="H51" i="1"/>
  <c r="G51" i="1"/>
  <c r="F51" i="1"/>
  <c r="K50" i="1"/>
  <c r="K51" i="1" s="1"/>
  <c r="E50" i="1"/>
  <c r="R49" i="1"/>
  <c r="E49" i="1"/>
  <c r="R48" i="1"/>
  <c r="E48" i="1"/>
  <c r="R47" i="1"/>
  <c r="E47" i="1"/>
  <c r="R46" i="1"/>
  <c r="S46" i="1" s="1"/>
  <c r="R45" i="1"/>
  <c r="E45" i="1"/>
  <c r="R44" i="1"/>
  <c r="E44" i="1"/>
  <c r="R43" i="1"/>
  <c r="E43" i="1"/>
  <c r="R42" i="1"/>
  <c r="E42" i="1"/>
  <c r="R41" i="1"/>
  <c r="E41" i="1"/>
  <c r="S41" i="1" s="1"/>
  <c r="R40" i="1"/>
  <c r="E40" i="1"/>
  <c r="R39" i="1"/>
  <c r="S39" i="1" s="1"/>
  <c r="R38" i="1"/>
  <c r="E38" i="1"/>
  <c r="S38" i="1" s="1"/>
  <c r="R37" i="1"/>
  <c r="E37" i="1"/>
  <c r="R36" i="1"/>
  <c r="S36" i="1" s="1"/>
  <c r="R35" i="1"/>
  <c r="S35" i="1" s="1"/>
  <c r="R34" i="1"/>
  <c r="E34" i="1"/>
  <c r="R33" i="1"/>
  <c r="E33" i="1"/>
  <c r="R32" i="1"/>
  <c r="E32" i="1"/>
  <c r="R31" i="1"/>
  <c r="E31" i="1"/>
  <c r="R30" i="1"/>
  <c r="E30" i="1"/>
  <c r="R29" i="1"/>
  <c r="E29" i="1"/>
  <c r="R28" i="1"/>
  <c r="E28" i="1"/>
  <c r="R27" i="1"/>
  <c r="E27" i="1"/>
  <c r="R26" i="1"/>
  <c r="E26" i="1"/>
  <c r="R25" i="1"/>
  <c r="S25" i="1" s="1"/>
  <c r="R24" i="1"/>
  <c r="E24" i="1"/>
  <c r="R23" i="1"/>
  <c r="E23" i="1"/>
  <c r="R22" i="1"/>
  <c r="S22" i="1" s="1"/>
  <c r="R21" i="1"/>
  <c r="E21" i="1"/>
  <c r="D21" i="1"/>
  <c r="R20" i="1"/>
  <c r="E20" i="1"/>
  <c r="R19" i="1"/>
  <c r="E19" i="1"/>
  <c r="S19" i="1" s="1"/>
  <c r="R18" i="1"/>
  <c r="E18" i="1"/>
  <c r="D18" i="1"/>
  <c r="R17" i="1"/>
  <c r="E17" i="1"/>
  <c r="D17" i="1"/>
  <c r="R16" i="1"/>
  <c r="E16" i="1"/>
  <c r="S16" i="1" s="1"/>
  <c r="D16" i="1"/>
  <c r="R15" i="1"/>
  <c r="E15" i="1" s="1"/>
  <c r="D15" i="1"/>
  <c r="S43" i="1" l="1"/>
  <c r="S37" i="1"/>
  <c r="S48" i="1"/>
  <c r="S18" i="1"/>
  <c r="S20" i="1"/>
  <c r="S28" i="1"/>
  <c r="S30" i="1"/>
  <c r="S34" i="1"/>
  <c r="S29" i="1"/>
  <c r="S17" i="1"/>
  <c r="S33" i="1"/>
  <c r="D51" i="1"/>
  <c r="S23" i="1"/>
  <c r="S27" i="1"/>
  <c r="S31" i="1"/>
  <c r="S32" i="1"/>
  <c r="S42" i="1"/>
  <c r="S47" i="1"/>
  <c r="S40" i="1"/>
  <c r="S44" i="1"/>
  <c r="E51" i="1"/>
  <c r="S21" i="1"/>
  <c r="S24" i="1"/>
  <c r="S26" i="1"/>
  <c r="S45" i="1"/>
  <c r="S15" i="1"/>
  <c r="R50" i="1"/>
  <c r="S50" i="1" s="1"/>
  <c r="S51" i="1" l="1"/>
  <c r="R51" i="1"/>
</calcChain>
</file>

<file path=xl/sharedStrings.xml><?xml version="1.0" encoding="utf-8"?>
<sst xmlns="http://schemas.openxmlformats.org/spreadsheetml/2006/main" count="87" uniqueCount="69">
  <si>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</si>
  <si>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</si>
  <si>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</si>
  <si>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</si>
  <si>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</si>
  <si>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</si>
  <si>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OLMUE</t>
  </si>
  <si>
    <t>Rut: 69.061.200-3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</si>
  <si>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</si>
  <si>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</si>
  <si>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</si>
  <si>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</si>
  <si>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</si>
  <si>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</si>
  <si>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</si>
  <si>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</si>
  <si>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</si>
  <si>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</si>
  <si>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</si>
  <si>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</si>
  <si>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</si>
  <si>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</si>
  <si>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</si>
  <si>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</si>
  <si>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</si>
  <si>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</si>
  <si>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</si>
  <si>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</si>
  <si>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</si>
  <si>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</si>
  <si>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</si>
  <si>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</si>
  <si>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</si>
  <si>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</si>
  <si>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</si>
  <si>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Descuento Retiro Voluntario Ley 20,919</t>
  </si>
  <si>
    <t xml:space="preserve">Sapu Verano 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</si>
  <si>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</si>
  <si>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</si>
  <si>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</si>
  <si>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</si>
  <si>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</si>
  <si>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</si>
  <si>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</si>
  <si>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</si>
  <si>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</si>
  <si>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Plan Mantenimiento</t>
  </si>
  <si>
    <t>Adolescentes</t>
  </si>
  <si>
    <t>Mejoria equidad Salud Rural</t>
  </si>
  <si>
    <t>Rehabilitacion Integral</t>
  </si>
  <si>
    <t>Modelo atencion integral salud familiar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</si>
  <si>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</si>
  <si>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</si>
  <si>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</si>
  <si>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</si>
  <si>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</si>
  <si>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</si>
  <si>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</si>
  <si>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</si>
  <si>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</si>
  <si>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Programa CACU</t>
  </si>
  <si>
    <t>Apoyo Gestion Buenas Practicas</t>
  </si>
  <si>
    <t>Fondo Farmacia Enfermedades Cronicas 2019</t>
  </si>
  <si>
    <t>Fortalecimiento Medicina Familiar 2018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</si>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</sst>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right" vertical="center"/>
    </xf>
    <xf numFmtId="165" fontId="19" fillId="0" borderId="8" xfId="1" applyNumberFormat="1" applyFont="1" applyFill="1" applyBorder="1"/>
    <xf numFmtId="165" fontId="19" fillId="2" borderId="7" xfId="1" applyNumberFormat="1" applyFont="1" applyFill="1" applyBorder="1"/>
    <xf numFmtId="165" fontId="19" fillId="5" borderId="8" xfId="1" applyNumberFormat="1" applyFont="1" applyFill="1" applyBorder="1"/>
    <xf numFmtId="165" fontId="17" fillId="2" borderId="0" xfId="0" applyNumberFormat="1" applyFont="1" applyFill="1"/>
    <xf numFmtId="165" fontId="18" fillId="0" borderId="9" xfId="2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/>
    <xf numFmtId="165" fontId="19" fillId="2" borderId="10" xfId="1" applyNumberFormat="1" applyFont="1" applyFill="1" applyBorder="1"/>
    <xf numFmtId="165" fontId="19" fillId="5" borderId="11" xfId="1" applyNumberFormat="1" applyFont="1" applyFill="1" applyBorder="1"/>
    <xf numFmtId="3" fontId="17" fillId="2" borderId="0" xfId="0" applyNumberFormat="1" applyFont="1" applyFill="1"/>
    <xf numFmtId="0" fontId="17" fillId="2" borderId="0" xfId="0" applyFont="1" applyFill="1" applyBorder="1"/>
    <xf numFmtId="0" fontId="17" fillId="0" borderId="0" xfId="0" applyFont="1" applyFill="1" applyBorder="1"/>
    <xf numFmtId="165" fontId="21" fillId="2" borderId="0" xfId="1" applyNumberFormat="1" applyFont="1" applyFill="1" applyBorder="1"/>
    <xf numFmtId="166" fontId="16" fillId="2" borderId="0" xfId="1" applyNumberFormat="1" applyFont="1" applyFill="1" applyBorder="1"/>
    <xf numFmtId="165" fontId="18" fillId="0" borderId="9" xfId="2" applyNumberFormat="1" applyFont="1" applyFill="1" applyBorder="1" applyAlignment="1">
      <alignment vertical="center" wrapText="1"/>
    </xf>
    <xf numFmtId="165" fontId="18" fillId="0" borderId="6" xfId="2" applyNumberFormat="1" applyFont="1" applyFill="1" applyBorder="1" applyAlignment="1">
      <alignment vertical="center" wrapText="1"/>
    </xf>
    <xf numFmtId="165" fontId="18" fillId="0" borderId="14" xfId="2" applyNumberFormat="1" applyFont="1" applyFill="1" applyBorder="1" applyAlignment="1">
      <alignment vertical="center" wrapText="1"/>
    </xf>
    <xf numFmtId="165" fontId="19" fillId="0" borderId="11" xfId="0" applyNumberFormat="1" applyFont="1" applyFill="1" applyBorder="1" applyAlignment="1">
      <alignment horizontal="right" vertical="center"/>
    </xf>
    <xf numFmtId="3" fontId="22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15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5" fontId="17" fillId="2" borderId="0" xfId="0" applyNumberFormat="1" applyFont="1" applyFill="1" applyBorder="1"/>
    <xf numFmtId="0" fontId="17" fillId="2" borderId="4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3" fontId="23" fillId="2" borderId="0" xfId="2" applyNumberFormat="1" applyFont="1" applyFill="1" applyBorder="1" applyAlignment="1">
      <alignment horizontal="left" vertical="center" wrapText="1"/>
    </xf>
    <xf numFmtId="3" fontId="23" fillId="2" borderId="0" xfId="2" applyNumberFormat="1" applyFont="1" applyFill="1" applyBorder="1" applyAlignment="1">
      <alignment horizontal="center" vertical="center" wrapText="1"/>
    </xf>
    <xf numFmtId="165" fontId="21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7"/>
  <sheetViews>
    <sheetView tabSelected="1" topLeftCell="A33" zoomScale="60" zoomScaleNormal="60" workbookViewId="0">
      <selection activeCell="D41" sqref="D41"/>
    </sheetView>
  </sheetViews>
  <sheetFormatPr baseColWidth="10" defaultColWidth="76.85546875" defaultRowHeight="15" x14ac:dyDescent="0.25"/>
  <cols>
    <col min="1" max="1" width="7.28515625" style="6" customWidth="1"/>
    <col min="2" max="2" width="51" style="28" customWidth="1"/>
    <col min="3" max="3" width="20.7109375" style="28" customWidth="1"/>
    <col min="4" max="4" width="44.42578125" style="76" bestFit="1" customWidth="1"/>
    <col min="5" max="5" width="29.140625" style="28" customWidth="1"/>
    <col min="6" max="7" width="24.140625" style="28" bestFit="1" customWidth="1"/>
    <col min="8" max="8" width="24.85546875" style="28" bestFit="1" customWidth="1"/>
    <col min="9" max="10" width="25.42578125" style="28" bestFit="1" customWidth="1"/>
    <col min="11" max="11" width="22.7109375" style="28" customWidth="1"/>
    <col min="12" max="16" width="22.7109375" style="28" hidden="1" customWidth="1"/>
    <col min="17" max="17" width="25.42578125" style="28" hidden="1" customWidth="1"/>
    <col min="18" max="18" width="25.28515625" style="28" bestFit="1" customWidth="1"/>
    <col min="19" max="19" width="28.42578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58" width="11.42578125" style="6" customWidth="1"/>
    <col min="59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58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58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58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58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58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58" s="6" customFormat="1" ht="30.75" x14ac:dyDescent="0.45">
      <c r="A6" s="1"/>
      <c r="B6" s="10"/>
      <c r="C6" s="11"/>
      <c r="D6" s="77" t="s">
        <v>5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58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58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58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58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58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58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58" ht="36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58" s="34" customFormat="1" ht="18.75" thickBot="1" x14ac:dyDescent="0.3">
      <c r="A14" s="29"/>
      <c r="B14" s="30" t="s">
        <v>25</v>
      </c>
      <c r="C14" s="31"/>
      <c r="D14" s="32" t="s">
        <v>26</v>
      </c>
      <c r="E14" s="32" t="s">
        <v>26</v>
      </c>
      <c r="F14" s="32" t="s">
        <v>27</v>
      </c>
      <c r="G14" s="32" t="s">
        <v>27</v>
      </c>
      <c r="H14" s="32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2" t="s">
        <v>27</v>
      </c>
      <c r="R14" s="32" t="s">
        <v>26</v>
      </c>
      <c r="S14" s="33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</row>
    <row r="15" spans="1:58" s="34" customFormat="1" ht="18.75" thickBot="1" x14ac:dyDescent="0.3">
      <c r="A15" s="35"/>
      <c r="B15" s="25" t="s">
        <v>28</v>
      </c>
      <c r="C15" s="36" t="s">
        <v>29</v>
      </c>
      <c r="D15" s="37">
        <f>+F15*12</f>
        <v>1666157484</v>
      </c>
      <c r="E15" s="38">
        <f>+R15</f>
        <v>833078742</v>
      </c>
      <c r="F15" s="39">
        <v>138846457</v>
      </c>
      <c r="G15" s="39">
        <v>138846457</v>
      </c>
      <c r="H15" s="39">
        <v>138846457</v>
      </c>
      <c r="I15" s="40">
        <v>138846457</v>
      </c>
      <c r="J15" s="39">
        <v>138846457</v>
      </c>
      <c r="K15" s="39">
        <v>138846457</v>
      </c>
      <c r="L15" s="39"/>
      <c r="M15" s="39"/>
      <c r="N15" s="39"/>
      <c r="O15" s="39"/>
      <c r="P15" s="39"/>
      <c r="Q15" s="39"/>
      <c r="R15" s="41">
        <f t="shared" ref="R15:R40" si="0">SUM(F15:Q15)</f>
        <v>833078742</v>
      </c>
      <c r="S15" s="41">
        <f>+E15-R15</f>
        <v>0</v>
      </c>
      <c r="T15" s="22"/>
      <c r="U15" s="4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spans="1:58" s="34" customFormat="1" ht="18.75" thickBot="1" x14ac:dyDescent="0.3">
      <c r="A16" s="35"/>
      <c r="B16" s="25" t="s">
        <v>30</v>
      </c>
      <c r="C16" s="36" t="s">
        <v>29</v>
      </c>
      <c r="D16" s="43">
        <f>+F16*12</f>
        <v>78441288</v>
      </c>
      <c r="E16" s="44">
        <f>SUM(F16:Q16)</f>
        <v>39220644</v>
      </c>
      <c r="F16" s="45">
        <v>6536774</v>
      </c>
      <c r="G16" s="45">
        <v>6536774</v>
      </c>
      <c r="H16" s="45">
        <v>6536774</v>
      </c>
      <c r="I16" s="46">
        <v>6536774</v>
      </c>
      <c r="J16" s="45">
        <v>6536774</v>
      </c>
      <c r="K16" s="45">
        <v>6536774</v>
      </c>
      <c r="L16" s="45"/>
      <c r="M16" s="45"/>
      <c r="N16" s="45"/>
      <c r="O16" s="45"/>
      <c r="P16" s="45"/>
      <c r="Q16" s="45"/>
      <c r="R16" s="47">
        <f t="shared" si="0"/>
        <v>39220644</v>
      </c>
      <c r="S16" s="41">
        <f t="shared" ref="S16:S41" si="1">+E16-R16</f>
        <v>0</v>
      </c>
      <c r="T16" s="22"/>
      <c r="U16" s="4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s="34" customFormat="1" ht="18.75" thickBot="1" x14ac:dyDescent="0.3">
      <c r="A17" s="35"/>
      <c r="B17" s="25" t="s">
        <v>31</v>
      </c>
      <c r="C17" s="36" t="s">
        <v>29</v>
      </c>
      <c r="D17" s="43">
        <f>+F17*12</f>
        <v>5434260</v>
      </c>
      <c r="E17" s="44">
        <f>SUM(F17:Q17)</f>
        <v>2717135</v>
      </c>
      <c r="F17" s="45">
        <v>452855</v>
      </c>
      <c r="G17" s="45">
        <v>452856</v>
      </c>
      <c r="H17" s="45">
        <v>452856</v>
      </c>
      <c r="I17" s="46">
        <v>452856</v>
      </c>
      <c r="J17" s="45">
        <v>452856</v>
      </c>
      <c r="K17" s="45">
        <v>452856</v>
      </c>
      <c r="L17" s="45"/>
      <c r="M17" s="45"/>
      <c r="N17" s="45"/>
      <c r="O17" s="45"/>
      <c r="P17" s="45"/>
      <c r="Q17" s="45"/>
      <c r="R17" s="47">
        <f t="shared" si="0"/>
        <v>2717135</v>
      </c>
      <c r="S17" s="41">
        <f t="shared" si="1"/>
        <v>0</v>
      </c>
      <c r="T17" s="22"/>
      <c r="U17" s="4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s="34" customFormat="1" ht="18.75" thickBot="1" x14ac:dyDescent="0.3">
      <c r="A18" s="35"/>
      <c r="B18" s="25" t="s">
        <v>32</v>
      </c>
      <c r="C18" s="36" t="s">
        <v>29</v>
      </c>
      <c r="D18" s="43">
        <f>+F18*12</f>
        <v>6492300</v>
      </c>
      <c r="E18" s="44">
        <f>SUM(F18:Q18)</f>
        <v>3246155</v>
      </c>
      <c r="F18" s="45">
        <v>541025</v>
      </c>
      <c r="G18" s="45">
        <v>541026</v>
      </c>
      <c r="H18" s="45">
        <v>541026</v>
      </c>
      <c r="I18" s="46">
        <v>541026</v>
      </c>
      <c r="J18" s="45">
        <v>541026</v>
      </c>
      <c r="K18" s="45">
        <v>541026</v>
      </c>
      <c r="L18" s="45"/>
      <c r="M18" s="45"/>
      <c r="N18" s="45"/>
      <c r="O18" s="45"/>
      <c r="P18" s="45"/>
      <c r="Q18" s="45"/>
      <c r="R18" s="47">
        <f t="shared" si="0"/>
        <v>3246155</v>
      </c>
      <c r="S18" s="41">
        <f t="shared" si="1"/>
        <v>0</v>
      </c>
      <c r="T18" s="22"/>
      <c r="U18" s="4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s="34" customFormat="1" ht="18.75" thickBot="1" x14ac:dyDescent="0.3">
      <c r="A19" s="35"/>
      <c r="B19" s="25" t="s">
        <v>33</v>
      </c>
      <c r="C19" s="36">
        <v>2068</v>
      </c>
      <c r="D19" s="43">
        <v>73554653</v>
      </c>
      <c r="E19" s="44">
        <f>24518218+6129554</f>
        <v>30647772</v>
      </c>
      <c r="F19" s="45"/>
      <c r="G19" s="45"/>
      <c r="H19" s="45"/>
      <c r="I19" s="46"/>
      <c r="J19" s="45">
        <v>24518218</v>
      </c>
      <c r="K19" s="45"/>
      <c r="L19" s="45"/>
      <c r="M19" s="45"/>
      <c r="N19" s="45"/>
      <c r="O19" s="45"/>
      <c r="P19" s="45"/>
      <c r="Q19" s="45"/>
      <c r="R19" s="47">
        <f t="shared" si="0"/>
        <v>24518218</v>
      </c>
      <c r="S19" s="41">
        <f t="shared" si="1"/>
        <v>6129554</v>
      </c>
      <c r="T19" s="22"/>
      <c r="U19" s="4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s="34" customFormat="1" ht="18.75" thickBot="1" x14ac:dyDescent="0.3">
      <c r="A20" s="35"/>
      <c r="B20" s="25" t="s">
        <v>34</v>
      </c>
      <c r="C20" s="36">
        <v>2028</v>
      </c>
      <c r="D20" s="43">
        <v>20035713</v>
      </c>
      <c r="E20" s="44">
        <f>+I20</f>
        <v>10017856</v>
      </c>
      <c r="F20" s="45"/>
      <c r="G20" s="45"/>
      <c r="H20" s="45"/>
      <c r="I20" s="46">
        <v>10017856</v>
      </c>
      <c r="J20" s="45"/>
      <c r="K20" s="45"/>
      <c r="L20" s="45"/>
      <c r="M20" s="45"/>
      <c r="N20" s="45"/>
      <c r="O20" s="45"/>
      <c r="P20" s="45"/>
      <c r="Q20" s="45"/>
      <c r="R20" s="47">
        <f t="shared" si="0"/>
        <v>10017856</v>
      </c>
      <c r="S20" s="41">
        <f t="shared" si="1"/>
        <v>0</v>
      </c>
      <c r="T20" s="48"/>
      <c r="U20" s="4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s="34" customFormat="1" ht="36.75" thickBot="1" x14ac:dyDescent="0.3">
      <c r="A21" s="35"/>
      <c r="B21" s="25" t="s">
        <v>35</v>
      </c>
      <c r="C21" s="36" t="s">
        <v>29</v>
      </c>
      <c r="D21" s="43">
        <f>+F21*12</f>
        <v>-3850440</v>
      </c>
      <c r="E21" s="44">
        <f>SUM(F21:Q21)</f>
        <v>-1925220</v>
      </c>
      <c r="F21" s="45">
        <v>-320870</v>
      </c>
      <c r="G21" s="45">
        <v>-320870</v>
      </c>
      <c r="H21" s="45">
        <v>-320870</v>
      </c>
      <c r="I21" s="46">
        <v>-320870</v>
      </c>
      <c r="J21" s="45">
        <v>-320870</v>
      </c>
      <c r="K21" s="45">
        <v>-320870</v>
      </c>
      <c r="L21" s="45"/>
      <c r="M21" s="45"/>
      <c r="N21" s="45"/>
      <c r="O21" s="45"/>
      <c r="P21" s="45"/>
      <c r="Q21" s="45"/>
      <c r="R21" s="47">
        <f t="shared" si="0"/>
        <v>-1925220</v>
      </c>
      <c r="S21" s="41">
        <f t="shared" si="1"/>
        <v>0</v>
      </c>
      <c r="T21" s="22"/>
      <c r="U21" s="4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s="50" customFormat="1" ht="18.75" thickBot="1" x14ac:dyDescent="0.3">
      <c r="A22" s="35"/>
      <c r="B22" s="25" t="s">
        <v>36</v>
      </c>
      <c r="C22" s="36">
        <v>898</v>
      </c>
      <c r="D22" s="43">
        <v>22188933</v>
      </c>
      <c r="E22" s="44">
        <v>22188933</v>
      </c>
      <c r="F22" s="45"/>
      <c r="G22" s="45"/>
      <c r="H22" s="45">
        <v>7396311</v>
      </c>
      <c r="I22" s="46">
        <v>14792622</v>
      </c>
      <c r="J22" s="45"/>
      <c r="K22" s="45"/>
      <c r="L22" s="45"/>
      <c r="M22" s="45"/>
      <c r="N22" s="45"/>
      <c r="O22" s="45"/>
      <c r="P22" s="45"/>
      <c r="Q22" s="45"/>
      <c r="R22" s="47">
        <f>SUM(F22:Q22)</f>
        <v>22188933</v>
      </c>
      <c r="S22" s="41">
        <f t="shared" si="1"/>
        <v>0</v>
      </c>
      <c r="T22" s="51"/>
      <c r="U22" s="42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2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</row>
    <row r="23" spans="1:58" s="50" customFormat="1" ht="18.75" thickBot="1" x14ac:dyDescent="0.3">
      <c r="A23" s="35"/>
      <c r="B23" s="25" t="s">
        <v>37</v>
      </c>
      <c r="C23" s="36">
        <v>2099</v>
      </c>
      <c r="D23" s="53">
        <v>10035200</v>
      </c>
      <c r="E23" s="44">
        <f>+I23</f>
        <v>7024640</v>
      </c>
      <c r="F23" s="45"/>
      <c r="G23" s="45"/>
      <c r="H23" s="45"/>
      <c r="I23" s="46">
        <v>7024640</v>
      </c>
      <c r="J23" s="45"/>
      <c r="K23" s="45"/>
      <c r="L23" s="45"/>
      <c r="M23" s="45"/>
      <c r="N23" s="45"/>
      <c r="O23" s="45"/>
      <c r="P23" s="45"/>
      <c r="Q23" s="45"/>
      <c r="R23" s="47">
        <f t="shared" si="0"/>
        <v>7024640</v>
      </c>
      <c r="S23" s="41">
        <f t="shared" si="1"/>
        <v>0</v>
      </c>
      <c r="T23" s="51"/>
      <c r="U23" s="4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2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</row>
    <row r="24" spans="1:58" s="50" customFormat="1" ht="18.75" thickBot="1" x14ac:dyDescent="0.3">
      <c r="A24" s="35"/>
      <c r="B24" s="25" t="s">
        <v>38</v>
      </c>
      <c r="C24" s="36">
        <v>2099</v>
      </c>
      <c r="D24" s="53">
        <v>27009524</v>
      </c>
      <c r="E24" s="44">
        <f>+I24</f>
        <v>18906667</v>
      </c>
      <c r="F24" s="45"/>
      <c r="G24" s="45"/>
      <c r="H24" s="45"/>
      <c r="I24" s="46">
        <v>18906667</v>
      </c>
      <c r="J24" s="45"/>
      <c r="K24" s="45"/>
      <c r="L24" s="45"/>
      <c r="M24" s="45"/>
      <c r="N24" s="45"/>
      <c r="O24" s="45"/>
      <c r="P24" s="45"/>
      <c r="Q24" s="45"/>
      <c r="R24" s="47">
        <f t="shared" si="0"/>
        <v>18906667</v>
      </c>
      <c r="S24" s="41">
        <f t="shared" si="1"/>
        <v>0</v>
      </c>
      <c r="T24" s="51"/>
      <c r="U24" s="42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2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</row>
    <row r="25" spans="1:58" s="50" customFormat="1" ht="36.75" thickBot="1" x14ac:dyDescent="0.3">
      <c r="A25" s="35"/>
      <c r="B25" s="25" t="s">
        <v>39</v>
      </c>
      <c r="C25" s="36">
        <v>3771</v>
      </c>
      <c r="D25" s="43">
        <v>1262040</v>
      </c>
      <c r="E25" s="44"/>
      <c r="F25" s="45"/>
      <c r="G25" s="45"/>
      <c r="H25" s="45"/>
      <c r="I25" s="46"/>
      <c r="J25" s="45"/>
      <c r="K25" s="45"/>
      <c r="L25" s="45"/>
      <c r="M25" s="45"/>
      <c r="N25" s="45"/>
      <c r="O25" s="45"/>
      <c r="P25" s="45"/>
      <c r="Q25" s="45"/>
      <c r="R25" s="47">
        <f t="shared" si="0"/>
        <v>0</v>
      </c>
      <c r="S25" s="41">
        <f t="shared" si="1"/>
        <v>0</v>
      </c>
      <c r="T25" s="51"/>
      <c r="U25" s="42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2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</row>
    <row r="26" spans="1:58" s="50" customFormat="1" ht="18.75" thickBot="1" x14ac:dyDescent="0.3">
      <c r="A26" s="35"/>
      <c r="B26" s="25" t="s">
        <v>40</v>
      </c>
      <c r="C26" s="36">
        <v>2096</v>
      </c>
      <c r="D26" s="54">
        <v>498875</v>
      </c>
      <c r="E26" s="44">
        <f t="shared" ref="E26:E31" si="2">+I26</f>
        <v>349213</v>
      </c>
      <c r="F26" s="45"/>
      <c r="G26" s="45"/>
      <c r="H26" s="45"/>
      <c r="I26" s="46">
        <v>349213</v>
      </c>
      <c r="J26" s="45"/>
      <c r="K26" s="45"/>
      <c r="L26" s="45"/>
      <c r="M26" s="45"/>
      <c r="N26" s="45"/>
      <c r="O26" s="45"/>
      <c r="P26" s="45"/>
      <c r="Q26" s="45"/>
      <c r="R26" s="47">
        <f t="shared" si="0"/>
        <v>349213</v>
      </c>
      <c r="S26" s="41">
        <f t="shared" si="1"/>
        <v>0</v>
      </c>
      <c r="T26" s="51"/>
      <c r="U26" s="42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</row>
    <row r="27" spans="1:58" s="50" customFormat="1" ht="18.75" thickBot="1" x14ac:dyDescent="0.3">
      <c r="A27" s="35"/>
      <c r="B27" s="25" t="s">
        <v>41</v>
      </c>
      <c r="C27" s="36">
        <v>2096</v>
      </c>
      <c r="D27" s="43">
        <v>12502350</v>
      </c>
      <c r="E27" s="44">
        <f t="shared" si="2"/>
        <v>8751645</v>
      </c>
      <c r="F27" s="45"/>
      <c r="G27" s="45"/>
      <c r="H27" s="45"/>
      <c r="I27" s="46">
        <v>8751645</v>
      </c>
      <c r="J27" s="45"/>
      <c r="K27" s="45"/>
      <c r="L27" s="45"/>
      <c r="M27" s="45"/>
      <c r="N27" s="45"/>
      <c r="O27" s="45"/>
      <c r="P27" s="45"/>
      <c r="Q27" s="45"/>
      <c r="R27" s="47">
        <f t="shared" si="0"/>
        <v>8751645</v>
      </c>
      <c r="S27" s="41">
        <f t="shared" si="1"/>
        <v>0</v>
      </c>
      <c r="T27" s="51"/>
      <c r="U27" s="42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2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</row>
    <row r="28" spans="1:58" s="50" customFormat="1" ht="18.75" thickBot="1" x14ac:dyDescent="0.3">
      <c r="A28" s="35"/>
      <c r="B28" s="25" t="s">
        <v>42</v>
      </c>
      <c r="C28" s="36">
        <v>2135</v>
      </c>
      <c r="D28" s="55">
        <v>2111774</v>
      </c>
      <c r="E28" s="44">
        <f t="shared" si="2"/>
        <v>1478242</v>
      </c>
      <c r="F28" s="45"/>
      <c r="G28" s="45"/>
      <c r="H28" s="45"/>
      <c r="I28" s="46">
        <v>1478242</v>
      </c>
      <c r="J28" s="45"/>
      <c r="K28" s="45"/>
      <c r="L28" s="45"/>
      <c r="M28" s="45"/>
      <c r="N28" s="45"/>
      <c r="O28" s="45"/>
      <c r="P28" s="45"/>
      <c r="Q28" s="45"/>
      <c r="R28" s="47">
        <f t="shared" si="0"/>
        <v>1478242</v>
      </c>
      <c r="S28" s="41">
        <f t="shared" si="1"/>
        <v>0</v>
      </c>
      <c r="T28" s="51"/>
      <c r="U28" s="4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2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</row>
    <row r="29" spans="1:58" s="50" customFormat="1" ht="18.75" thickBot="1" x14ac:dyDescent="0.3">
      <c r="A29" s="35"/>
      <c r="B29" s="25" t="s">
        <v>43</v>
      </c>
      <c r="C29" s="36">
        <v>2135</v>
      </c>
      <c r="D29" s="55">
        <v>5680496</v>
      </c>
      <c r="E29" s="44">
        <f t="shared" si="2"/>
        <v>3976347</v>
      </c>
      <c r="F29" s="45"/>
      <c r="G29" s="45"/>
      <c r="H29" s="45"/>
      <c r="I29" s="46">
        <v>3976347</v>
      </c>
      <c r="J29" s="45"/>
      <c r="K29" s="45"/>
      <c r="L29" s="45"/>
      <c r="M29" s="45"/>
      <c r="N29" s="45"/>
      <c r="O29" s="45"/>
      <c r="P29" s="45"/>
      <c r="Q29" s="45"/>
      <c r="R29" s="47">
        <f t="shared" si="0"/>
        <v>3976347</v>
      </c>
      <c r="S29" s="41">
        <f t="shared" si="1"/>
        <v>0</v>
      </c>
      <c r="T29" s="51"/>
      <c r="U29" s="42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2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</row>
    <row r="30" spans="1:58" s="50" customFormat="1" ht="18.75" thickBot="1" x14ac:dyDescent="0.3">
      <c r="A30" s="35"/>
      <c r="B30" s="25" t="s">
        <v>44</v>
      </c>
      <c r="C30" s="36">
        <v>2135</v>
      </c>
      <c r="D30" s="55">
        <v>53585100</v>
      </c>
      <c r="E30" s="44">
        <f t="shared" si="2"/>
        <v>37509570</v>
      </c>
      <c r="F30" s="45"/>
      <c r="G30" s="45"/>
      <c r="H30" s="45"/>
      <c r="I30" s="46">
        <v>37509570</v>
      </c>
      <c r="J30" s="45"/>
      <c r="K30" s="45"/>
      <c r="L30" s="45"/>
      <c r="M30" s="45"/>
      <c r="N30" s="45"/>
      <c r="O30" s="45"/>
      <c r="P30" s="45"/>
      <c r="Q30" s="45"/>
      <c r="R30" s="47">
        <f t="shared" si="0"/>
        <v>37509570</v>
      </c>
      <c r="S30" s="41">
        <f t="shared" si="1"/>
        <v>0</v>
      </c>
      <c r="T30" s="51"/>
      <c r="U30" s="42"/>
      <c r="V30" s="51">
        <v>32255190</v>
      </c>
      <c r="W30" s="51">
        <v>-1040490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</row>
    <row r="31" spans="1:58" s="50" customFormat="1" ht="18.75" thickBot="1" x14ac:dyDescent="0.3">
      <c r="A31" s="35"/>
      <c r="B31" s="25" t="s">
        <v>45</v>
      </c>
      <c r="C31" s="36">
        <v>2097</v>
      </c>
      <c r="D31" s="53">
        <v>3160390</v>
      </c>
      <c r="E31" s="44">
        <f t="shared" si="2"/>
        <v>2212273</v>
      </c>
      <c r="F31" s="45"/>
      <c r="G31" s="45"/>
      <c r="H31" s="45"/>
      <c r="I31" s="46">
        <v>2212273</v>
      </c>
      <c r="J31" s="45"/>
      <c r="K31" s="45"/>
      <c r="L31" s="45"/>
      <c r="M31" s="45"/>
      <c r="N31" s="45"/>
      <c r="O31" s="45"/>
      <c r="P31" s="45"/>
      <c r="Q31" s="45"/>
      <c r="R31" s="47">
        <f t="shared" si="0"/>
        <v>2212273</v>
      </c>
      <c r="S31" s="41">
        <f t="shared" si="1"/>
        <v>0</v>
      </c>
      <c r="T31" s="51"/>
      <c r="U31" s="4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2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</row>
    <row r="32" spans="1:58" s="50" customFormat="1" ht="18.75" thickBot="1" x14ac:dyDescent="0.3">
      <c r="A32" s="35"/>
      <c r="B32" s="25" t="s">
        <v>46</v>
      </c>
      <c r="C32" s="36">
        <v>3772</v>
      </c>
      <c r="D32" s="43">
        <v>5048947</v>
      </c>
      <c r="E32" s="44">
        <f>+K32</f>
        <v>3559463</v>
      </c>
      <c r="F32" s="45"/>
      <c r="G32" s="45"/>
      <c r="H32" s="45"/>
      <c r="I32" s="46"/>
      <c r="J32" s="45"/>
      <c r="K32" s="45">
        <v>3559463</v>
      </c>
      <c r="L32" s="45"/>
      <c r="M32" s="56"/>
      <c r="N32" s="45"/>
      <c r="O32" s="45"/>
      <c r="P32" s="45"/>
      <c r="Q32" s="45"/>
      <c r="R32" s="47">
        <f t="shared" si="0"/>
        <v>3559463</v>
      </c>
      <c r="S32" s="41">
        <f t="shared" si="1"/>
        <v>0</v>
      </c>
      <c r="T32" s="51"/>
      <c r="U32" s="42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2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</row>
    <row r="33" spans="1:58" s="50" customFormat="1" ht="18.75" thickBot="1" x14ac:dyDescent="0.3">
      <c r="A33" s="35"/>
      <c r="B33" s="25" t="s">
        <v>47</v>
      </c>
      <c r="C33" s="36">
        <v>2100</v>
      </c>
      <c r="D33" s="43">
        <v>533715</v>
      </c>
      <c r="E33" s="44">
        <f>+I33</f>
        <v>373600</v>
      </c>
      <c r="F33" s="45"/>
      <c r="G33" s="45"/>
      <c r="H33" s="45"/>
      <c r="I33" s="46">
        <v>373600</v>
      </c>
      <c r="J33" s="45"/>
      <c r="K33" s="45"/>
      <c r="L33" s="45"/>
      <c r="M33" s="45"/>
      <c r="N33" s="45"/>
      <c r="O33" s="45"/>
      <c r="P33" s="45"/>
      <c r="Q33" s="45"/>
      <c r="R33" s="47">
        <f t="shared" si="0"/>
        <v>373600</v>
      </c>
      <c r="S33" s="41">
        <f t="shared" si="1"/>
        <v>0</v>
      </c>
      <c r="T33" s="51"/>
      <c r="U33" s="42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2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</row>
    <row r="34" spans="1:58" s="50" customFormat="1" ht="18.75" thickBot="1" x14ac:dyDescent="0.3">
      <c r="A34" s="35"/>
      <c r="B34" s="25" t="s">
        <v>48</v>
      </c>
      <c r="C34" s="36">
        <v>2295</v>
      </c>
      <c r="D34" s="43">
        <v>12777120</v>
      </c>
      <c r="E34" s="44">
        <f>+K34</f>
        <v>7666272</v>
      </c>
      <c r="F34" s="45"/>
      <c r="G34" s="45"/>
      <c r="H34" s="45"/>
      <c r="I34" s="46"/>
      <c r="J34" s="45"/>
      <c r="K34" s="45">
        <v>7666272</v>
      </c>
      <c r="L34" s="45"/>
      <c r="M34" s="45"/>
      <c r="N34" s="45"/>
      <c r="O34" s="45"/>
      <c r="P34" s="45"/>
      <c r="Q34" s="45"/>
      <c r="R34" s="47">
        <f t="shared" si="0"/>
        <v>7666272</v>
      </c>
      <c r="S34" s="41">
        <f t="shared" si="1"/>
        <v>0</v>
      </c>
      <c r="T34" s="51"/>
      <c r="U34" s="42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2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</row>
    <row r="35" spans="1:58" s="50" customFormat="1" ht="18.75" thickBot="1" x14ac:dyDescent="0.3">
      <c r="A35" s="35"/>
      <c r="B35" s="25" t="s">
        <v>49</v>
      </c>
      <c r="C35" s="36">
        <v>2095</v>
      </c>
      <c r="D35" s="43">
        <v>29672159</v>
      </c>
      <c r="E35" s="44"/>
      <c r="F35" s="45"/>
      <c r="G35" s="45"/>
      <c r="H35" s="45"/>
      <c r="I35" s="46"/>
      <c r="J35" s="45"/>
      <c r="K35" s="45"/>
      <c r="L35" s="45"/>
      <c r="M35" s="45"/>
      <c r="N35" s="45"/>
      <c r="O35" s="45"/>
      <c r="P35" s="45"/>
      <c r="Q35" s="45"/>
      <c r="R35" s="47">
        <f t="shared" si="0"/>
        <v>0</v>
      </c>
      <c r="S35" s="41">
        <f t="shared" si="1"/>
        <v>0</v>
      </c>
      <c r="T35" s="51"/>
      <c r="U35" s="42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2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</row>
    <row r="36" spans="1:58" s="50" customFormat="1" ht="36.75" thickBot="1" x14ac:dyDescent="0.3">
      <c r="A36" s="35"/>
      <c r="B36" s="25" t="s">
        <v>50</v>
      </c>
      <c r="C36" s="36">
        <v>2296</v>
      </c>
      <c r="D36" s="43">
        <v>5209642</v>
      </c>
      <c r="E36" s="44"/>
      <c r="F36" s="45"/>
      <c r="G36" s="45"/>
      <c r="H36" s="45"/>
      <c r="I36" s="46"/>
      <c r="J36" s="45"/>
      <c r="K36" s="45"/>
      <c r="L36" s="45"/>
      <c r="M36" s="45"/>
      <c r="N36" s="45"/>
      <c r="O36" s="45"/>
      <c r="P36" s="45"/>
      <c r="Q36" s="45"/>
      <c r="R36" s="47">
        <f t="shared" si="0"/>
        <v>0</v>
      </c>
      <c r="S36" s="41">
        <f t="shared" si="1"/>
        <v>0</v>
      </c>
      <c r="T36" s="51"/>
      <c r="U36" s="42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2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</row>
    <row r="37" spans="1:58" s="50" customFormat="1" ht="36.75" thickBot="1" x14ac:dyDescent="0.3">
      <c r="A37" s="35"/>
      <c r="B37" s="25" t="s">
        <v>51</v>
      </c>
      <c r="C37" s="36">
        <v>2088</v>
      </c>
      <c r="D37" s="43">
        <v>9353408</v>
      </c>
      <c r="E37" s="44">
        <f>+I37</f>
        <v>6547386</v>
      </c>
      <c r="F37" s="45"/>
      <c r="G37" s="45"/>
      <c r="H37" s="45"/>
      <c r="I37" s="46">
        <v>6547386</v>
      </c>
      <c r="J37" s="45"/>
      <c r="K37" s="45"/>
      <c r="L37" s="45"/>
      <c r="M37" s="45"/>
      <c r="N37" s="45"/>
      <c r="O37" s="45"/>
      <c r="P37" s="45"/>
      <c r="Q37" s="45"/>
      <c r="R37" s="47">
        <f t="shared" si="0"/>
        <v>6547386</v>
      </c>
      <c r="S37" s="41">
        <f t="shared" si="1"/>
        <v>0</v>
      </c>
      <c r="T37" s="51"/>
      <c r="U37" s="42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2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</row>
    <row r="38" spans="1:58" s="50" customFormat="1" ht="18.75" thickBot="1" x14ac:dyDescent="0.3">
      <c r="A38" s="35"/>
      <c r="B38" s="25" t="s">
        <v>52</v>
      </c>
      <c r="C38" s="36">
        <v>3303</v>
      </c>
      <c r="D38" s="43">
        <v>2304833</v>
      </c>
      <c r="E38" s="44">
        <f>+K38</f>
        <v>1613383</v>
      </c>
      <c r="F38" s="45"/>
      <c r="G38" s="45"/>
      <c r="H38" s="45"/>
      <c r="I38" s="46"/>
      <c r="J38" s="45"/>
      <c r="K38" s="45">
        <v>1613383</v>
      </c>
      <c r="L38" s="45"/>
      <c r="M38" s="45"/>
      <c r="N38" s="45"/>
      <c r="O38" s="45"/>
      <c r="P38" s="45"/>
      <c r="Q38" s="45"/>
      <c r="R38" s="47">
        <f t="shared" si="0"/>
        <v>1613383</v>
      </c>
      <c r="S38" s="41">
        <f t="shared" si="1"/>
        <v>0</v>
      </c>
      <c r="T38" s="51"/>
      <c r="U38" s="42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2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</row>
    <row r="39" spans="1:58" s="50" customFormat="1" ht="18.75" thickBot="1" x14ac:dyDescent="0.3">
      <c r="A39" s="35"/>
      <c r="B39" s="25" t="s">
        <v>53</v>
      </c>
      <c r="C39" s="36"/>
      <c r="D39" s="43"/>
      <c r="E39" s="44"/>
      <c r="F39" s="45"/>
      <c r="G39" s="45"/>
      <c r="H39" s="45"/>
      <c r="I39" s="46"/>
      <c r="J39" s="45"/>
      <c r="K39" s="45"/>
      <c r="L39" s="45"/>
      <c r="M39" s="45"/>
      <c r="N39" s="45"/>
      <c r="O39" s="45"/>
      <c r="P39" s="45"/>
      <c r="Q39" s="45"/>
      <c r="R39" s="47">
        <f t="shared" si="0"/>
        <v>0</v>
      </c>
      <c r="S39" s="41">
        <f t="shared" si="1"/>
        <v>0</v>
      </c>
      <c r="T39" s="51"/>
      <c r="U39" s="42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2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</row>
    <row r="40" spans="1:58" s="50" customFormat="1" ht="18.75" thickBot="1" x14ac:dyDescent="0.3">
      <c r="A40" s="35"/>
      <c r="B40" s="25" t="s">
        <v>54</v>
      </c>
      <c r="C40" s="36">
        <v>2137</v>
      </c>
      <c r="D40" s="43">
        <v>28490287</v>
      </c>
      <c r="E40" s="44">
        <f>+I40</f>
        <v>19943201</v>
      </c>
      <c r="F40" s="45"/>
      <c r="G40" s="45"/>
      <c r="H40" s="45"/>
      <c r="I40" s="46">
        <v>19943201</v>
      </c>
      <c r="J40" s="45"/>
      <c r="K40" s="45"/>
      <c r="L40" s="45"/>
      <c r="M40" s="45"/>
      <c r="N40" s="45"/>
      <c r="O40" s="45"/>
      <c r="P40" s="45"/>
      <c r="Q40" s="45"/>
      <c r="R40" s="47">
        <f t="shared" si="0"/>
        <v>19943201</v>
      </c>
      <c r="S40" s="41">
        <f t="shared" si="1"/>
        <v>0</v>
      </c>
      <c r="T40" s="51"/>
      <c r="U40" s="42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2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</row>
    <row r="41" spans="1:58" s="50" customFormat="1" ht="18.75" thickBot="1" x14ac:dyDescent="0.3">
      <c r="A41" s="35"/>
      <c r="B41" s="25" t="s">
        <v>55</v>
      </c>
      <c r="C41" s="36">
        <v>2294</v>
      </c>
      <c r="D41" s="43">
        <v>26736000</v>
      </c>
      <c r="E41" s="44">
        <f>+I41</f>
        <v>18715200</v>
      </c>
      <c r="F41" s="45"/>
      <c r="G41" s="45"/>
      <c r="H41" s="45"/>
      <c r="I41" s="46">
        <v>18715200</v>
      </c>
      <c r="J41" s="45"/>
      <c r="K41" s="45"/>
      <c r="L41" s="45"/>
      <c r="M41" s="45"/>
      <c r="N41" s="45"/>
      <c r="O41" s="45"/>
      <c r="P41" s="45"/>
      <c r="Q41" s="45"/>
      <c r="R41" s="47">
        <f t="shared" ref="R41:R50" si="3">SUM(F41:Q41)</f>
        <v>18715200</v>
      </c>
      <c r="S41" s="41">
        <f t="shared" si="1"/>
        <v>0</v>
      </c>
      <c r="T41" s="51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2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</row>
    <row r="42" spans="1:58" s="50" customFormat="1" ht="36.75" thickBot="1" x14ac:dyDescent="0.3">
      <c r="A42" s="35"/>
      <c r="B42" s="25" t="s">
        <v>56</v>
      </c>
      <c r="C42" s="36">
        <v>2297</v>
      </c>
      <c r="D42" s="43">
        <v>159036</v>
      </c>
      <c r="E42" s="44">
        <f>+I42</f>
        <v>159036</v>
      </c>
      <c r="F42" s="45"/>
      <c r="G42" s="45"/>
      <c r="H42" s="45"/>
      <c r="I42" s="46">
        <v>159036</v>
      </c>
      <c r="J42" s="45"/>
      <c r="K42" s="45"/>
      <c r="L42" s="45"/>
      <c r="M42" s="45"/>
      <c r="N42" s="45"/>
      <c r="O42" s="45"/>
      <c r="P42" s="45"/>
      <c r="Q42" s="45"/>
      <c r="R42" s="47">
        <f t="shared" si="3"/>
        <v>159036</v>
      </c>
      <c r="S42" s="41">
        <f t="shared" ref="S42:S50" si="4">+E42-R42</f>
        <v>0</v>
      </c>
      <c r="T42" s="51"/>
      <c r="U42" s="42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2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</row>
    <row r="43" spans="1:58" s="50" customFormat="1" ht="18.75" thickBot="1" x14ac:dyDescent="0.3">
      <c r="A43" s="35"/>
      <c r="B43" s="25" t="s">
        <v>57</v>
      </c>
      <c r="C43" s="36">
        <v>2131</v>
      </c>
      <c r="D43" s="43">
        <v>16375412</v>
      </c>
      <c r="E43" s="44">
        <f>+I43</f>
        <v>11462788</v>
      </c>
      <c r="F43" s="45"/>
      <c r="G43" s="45"/>
      <c r="H43" s="45"/>
      <c r="I43" s="46">
        <v>11462788</v>
      </c>
      <c r="J43" s="45"/>
      <c r="K43" s="45"/>
      <c r="L43" s="45"/>
      <c r="M43" s="45"/>
      <c r="N43" s="45"/>
      <c r="O43" s="45"/>
      <c r="P43" s="45"/>
      <c r="Q43" s="45"/>
      <c r="R43" s="47">
        <f t="shared" si="3"/>
        <v>11462788</v>
      </c>
      <c r="S43" s="41">
        <f t="shared" si="4"/>
        <v>0</v>
      </c>
      <c r="T43" s="51"/>
      <c r="U43" s="42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2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</row>
    <row r="44" spans="1:58" s="50" customFormat="1" ht="18.75" thickBot="1" x14ac:dyDescent="0.3">
      <c r="A44" s="35"/>
      <c r="B44" s="25" t="s">
        <v>58</v>
      </c>
      <c r="C44" s="36">
        <v>2298</v>
      </c>
      <c r="D44" s="43">
        <v>4244455</v>
      </c>
      <c r="E44" s="44">
        <f>+I44+1556298</f>
        <v>2971118</v>
      </c>
      <c r="F44" s="45"/>
      <c r="G44" s="45"/>
      <c r="H44" s="45"/>
      <c r="I44" s="46">
        <v>1414820</v>
      </c>
      <c r="J44" s="45"/>
      <c r="K44" s="45">
        <v>707409</v>
      </c>
      <c r="L44" s="45"/>
      <c r="M44" s="45"/>
      <c r="N44" s="45"/>
      <c r="O44" s="45"/>
      <c r="P44" s="45"/>
      <c r="Q44" s="45"/>
      <c r="R44" s="47">
        <f t="shared" si="3"/>
        <v>2122229</v>
      </c>
      <c r="S44" s="41">
        <f t="shared" si="4"/>
        <v>848889</v>
      </c>
      <c r="T44" s="51"/>
      <c r="U44" s="42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2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</row>
    <row r="45" spans="1:58" s="50" customFormat="1" ht="36.75" thickBot="1" x14ac:dyDescent="0.3">
      <c r="A45" s="35"/>
      <c r="B45" s="25" t="s">
        <v>59</v>
      </c>
      <c r="C45" s="36">
        <v>2136</v>
      </c>
      <c r="D45" s="43">
        <v>19950162</v>
      </c>
      <c r="E45" s="44">
        <f>+I45</f>
        <v>13965113</v>
      </c>
      <c r="F45" s="45"/>
      <c r="G45" s="45"/>
      <c r="H45" s="45"/>
      <c r="I45" s="46">
        <v>13965113</v>
      </c>
      <c r="J45" s="45"/>
      <c r="K45" s="45"/>
      <c r="L45" s="45"/>
      <c r="M45" s="45"/>
      <c r="N45" s="45"/>
      <c r="O45" s="45"/>
      <c r="P45" s="45"/>
      <c r="Q45" s="45"/>
      <c r="R45" s="47">
        <f t="shared" si="3"/>
        <v>13965113</v>
      </c>
      <c r="S45" s="41">
        <f t="shared" si="4"/>
        <v>0</v>
      </c>
      <c r="T45" s="51"/>
      <c r="U45" s="42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2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</row>
    <row r="46" spans="1:58" s="50" customFormat="1" ht="18.75" thickBot="1" x14ac:dyDescent="0.3">
      <c r="A46" s="35"/>
      <c r="B46" s="25" t="s">
        <v>60</v>
      </c>
      <c r="C46" s="36">
        <v>1311</v>
      </c>
      <c r="D46" s="43">
        <v>1190124</v>
      </c>
      <c r="E46" s="44">
        <v>833087</v>
      </c>
      <c r="F46" s="45"/>
      <c r="G46" s="45"/>
      <c r="H46" s="45">
        <v>833087</v>
      </c>
      <c r="I46" s="46"/>
      <c r="J46" s="45"/>
      <c r="K46" s="45"/>
      <c r="L46" s="45"/>
      <c r="M46" s="45"/>
      <c r="N46" s="45"/>
      <c r="O46" s="45"/>
      <c r="P46" s="45"/>
      <c r="Q46" s="45"/>
      <c r="R46" s="47">
        <f t="shared" si="3"/>
        <v>833087</v>
      </c>
      <c r="S46" s="41">
        <f t="shared" si="4"/>
        <v>0</v>
      </c>
      <c r="T46" s="51"/>
      <c r="U46" s="42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</row>
    <row r="47" spans="1:58" s="50" customFormat="1" ht="18.75" thickBot="1" x14ac:dyDescent="0.3">
      <c r="A47" s="35"/>
      <c r="B47" s="25" t="s">
        <v>61</v>
      </c>
      <c r="C47" s="36">
        <v>2941</v>
      </c>
      <c r="D47" s="43">
        <v>1284363</v>
      </c>
      <c r="E47" s="44">
        <f>+K47</f>
        <v>899054</v>
      </c>
      <c r="F47" s="45"/>
      <c r="G47" s="45"/>
      <c r="H47" s="45"/>
      <c r="I47" s="46"/>
      <c r="J47" s="45"/>
      <c r="K47" s="45">
        <v>899054</v>
      </c>
      <c r="L47" s="45"/>
      <c r="M47" s="45"/>
      <c r="N47" s="45"/>
      <c r="O47" s="45"/>
      <c r="P47" s="45"/>
      <c r="Q47" s="45"/>
      <c r="R47" s="47">
        <f t="shared" si="3"/>
        <v>899054</v>
      </c>
      <c r="S47" s="41">
        <f t="shared" si="4"/>
        <v>0</v>
      </c>
      <c r="T47" s="51"/>
      <c r="U47" s="42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2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</row>
    <row r="48" spans="1:58" s="50" customFormat="1" ht="36.75" thickBot="1" x14ac:dyDescent="0.3">
      <c r="A48" s="35"/>
      <c r="B48" s="25" t="s">
        <v>62</v>
      </c>
      <c r="C48" s="36">
        <v>2134</v>
      </c>
      <c r="D48" s="43">
        <v>73262885</v>
      </c>
      <c r="E48" s="44">
        <f>+I48</f>
        <v>51284020</v>
      </c>
      <c r="F48" s="45"/>
      <c r="G48" s="45"/>
      <c r="H48" s="45"/>
      <c r="I48" s="46">
        <v>51284020</v>
      </c>
      <c r="J48" s="45"/>
      <c r="K48" s="45"/>
      <c r="L48" s="45"/>
      <c r="M48" s="45"/>
      <c r="N48" s="45"/>
      <c r="O48" s="45"/>
      <c r="P48" s="45"/>
      <c r="Q48" s="45"/>
      <c r="R48" s="47">
        <f t="shared" si="3"/>
        <v>51284020</v>
      </c>
      <c r="S48" s="41">
        <f t="shared" si="4"/>
        <v>0</v>
      </c>
      <c r="T48" s="51"/>
      <c r="U48" s="42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2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</row>
    <row r="49" spans="1:58" s="50" customFormat="1" ht="36.75" thickBot="1" x14ac:dyDescent="0.3">
      <c r="A49" s="35"/>
      <c r="B49" s="25" t="s">
        <v>63</v>
      </c>
      <c r="C49" s="36"/>
      <c r="D49" s="43"/>
      <c r="E49" s="44">
        <f>+F49</f>
        <v>4443860</v>
      </c>
      <c r="F49" s="45">
        <v>4443860</v>
      </c>
      <c r="G49" s="45"/>
      <c r="H49" s="45"/>
      <c r="I49" s="46"/>
      <c r="J49" s="45"/>
      <c r="K49" s="45"/>
      <c r="L49" s="45"/>
      <c r="M49" s="45"/>
      <c r="N49" s="45"/>
      <c r="O49" s="45"/>
      <c r="P49" s="45"/>
      <c r="Q49" s="45"/>
      <c r="R49" s="47">
        <f>SUM(F49:Q49)</f>
        <v>4443860</v>
      </c>
      <c r="S49" s="41"/>
      <c r="T49" s="51"/>
      <c r="U49" s="42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2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</row>
    <row r="50" spans="1:58" s="50" customFormat="1" ht="36.75" thickBot="1" x14ac:dyDescent="0.3">
      <c r="A50" s="35"/>
      <c r="B50" s="25" t="s">
        <v>64</v>
      </c>
      <c r="C50" s="36" t="s">
        <v>29</v>
      </c>
      <c r="D50" s="43"/>
      <c r="E50" s="44">
        <f>+I50</f>
        <v>36595380</v>
      </c>
      <c r="F50" s="45"/>
      <c r="G50" s="45"/>
      <c r="H50" s="45"/>
      <c r="I50" s="46">
        <v>36595380</v>
      </c>
      <c r="J50" s="45"/>
      <c r="K50" s="45">
        <f>15859498+18323114</f>
        <v>34182612</v>
      </c>
      <c r="L50" s="45"/>
      <c r="M50" s="45"/>
      <c r="N50" s="45"/>
      <c r="O50" s="45"/>
      <c r="P50" s="45"/>
      <c r="Q50" s="45"/>
      <c r="R50" s="47">
        <f t="shared" si="3"/>
        <v>70777992</v>
      </c>
      <c r="S50" s="41">
        <f t="shared" si="4"/>
        <v>-34182612</v>
      </c>
      <c r="T50" s="51"/>
      <c r="U50" s="42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2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</row>
    <row r="51" spans="1:58" s="50" customFormat="1" ht="18.75" thickBot="1" x14ac:dyDescent="0.25">
      <c r="A51" s="49"/>
      <c r="B51" s="57" t="s">
        <v>65</v>
      </c>
      <c r="C51" s="58"/>
      <c r="D51" s="59">
        <f t="shared" ref="D51:S51" si="5">SUM(D15:D50)</f>
        <v>2220892488</v>
      </c>
      <c r="E51" s="60">
        <f t="shared" si="5"/>
        <v>1200432575</v>
      </c>
      <c r="F51" s="61">
        <f t="shared" si="5"/>
        <v>150500101</v>
      </c>
      <c r="G51" s="61">
        <f t="shared" si="5"/>
        <v>146056243</v>
      </c>
      <c r="H51" s="61">
        <f t="shared" si="5"/>
        <v>154285641</v>
      </c>
      <c r="I51" s="61">
        <f t="shared" si="5"/>
        <v>411535862</v>
      </c>
      <c r="J51" s="61">
        <f t="shared" si="5"/>
        <v>170574461</v>
      </c>
      <c r="K51" s="61">
        <f t="shared" si="5"/>
        <v>194684436</v>
      </c>
      <c r="L51" s="61">
        <f t="shared" si="5"/>
        <v>0</v>
      </c>
      <c r="M51" s="61">
        <f t="shared" si="5"/>
        <v>0</v>
      </c>
      <c r="N51" s="61">
        <f t="shared" si="5"/>
        <v>0</v>
      </c>
      <c r="O51" s="61">
        <f t="shared" si="5"/>
        <v>0</v>
      </c>
      <c r="P51" s="61">
        <f t="shared" si="5"/>
        <v>0</v>
      </c>
      <c r="Q51" s="61">
        <f t="shared" si="5"/>
        <v>0</v>
      </c>
      <c r="R51" s="61">
        <f t="shared" si="5"/>
        <v>1227636744</v>
      </c>
      <c r="S51" s="61">
        <f t="shared" si="5"/>
        <v>-27204169</v>
      </c>
      <c r="T51" s="49"/>
      <c r="U51" s="42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</row>
    <row r="52" spans="1:58" s="49" customFormat="1" ht="15.75" x14ac:dyDescent="0.25">
      <c r="R52" s="62"/>
      <c r="S52" s="62"/>
    </row>
    <row r="53" spans="1:58" s="49" customFormat="1" ht="15.75" x14ac:dyDescent="0.25">
      <c r="E53" s="63"/>
      <c r="F53" s="63"/>
      <c r="G53" s="63"/>
      <c r="H53" s="63"/>
      <c r="R53" s="62"/>
      <c r="S53" s="62"/>
    </row>
    <row r="54" spans="1:58" s="49" customFormat="1" ht="16.5" thickBot="1" x14ac:dyDescent="0.3">
      <c r="R54" s="62"/>
      <c r="S54" s="62"/>
    </row>
    <row r="55" spans="1:58" s="49" customFormat="1" ht="15.75" x14ac:dyDescent="0.25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6"/>
      <c r="S55" s="67"/>
    </row>
    <row r="56" spans="1:58" s="5" customFormat="1" ht="18.75" x14ac:dyDescent="0.3">
      <c r="B56" s="78" t="s">
        <v>66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0"/>
    </row>
    <row r="57" spans="1:58" s="5" customFormat="1" ht="18.75" x14ac:dyDescent="0.3">
      <c r="B57" s="78" t="s">
        <v>67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</row>
    <row r="58" spans="1:58" s="5" customFormat="1" ht="18.75" x14ac:dyDescent="0.3">
      <c r="B58" s="78" t="s">
        <v>68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/>
    </row>
    <row r="59" spans="1:58" s="6" customFormat="1" ht="15.75" thickBot="1" x14ac:dyDescent="0.3">
      <c r="B59" s="68"/>
      <c r="C59" s="69"/>
      <c r="D59" s="70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1"/>
    </row>
    <row r="60" spans="1:58" s="49" customFormat="1" ht="15.75" x14ac:dyDescent="0.25">
      <c r="R60" s="62"/>
      <c r="S60" s="62"/>
    </row>
    <row r="61" spans="1:58" s="49" customFormat="1" ht="15.75" x14ac:dyDescent="0.25">
      <c r="R61" s="62"/>
      <c r="S61" s="62"/>
    </row>
    <row r="62" spans="1:58" s="49" customFormat="1" ht="15.75" x14ac:dyDescent="0.25">
      <c r="R62" s="62"/>
      <c r="S62" s="62"/>
    </row>
    <row r="63" spans="1:58" s="49" customFormat="1" ht="15.75" x14ac:dyDescent="0.25">
      <c r="R63" s="62"/>
      <c r="S63" s="62"/>
    </row>
    <row r="64" spans="1:58" s="49" customFormat="1" ht="15.75" x14ac:dyDescent="0.25">
      <c r="R64" s="62"/>
      <c r="S64" s="62"/>
    </row>
    <row r="65" spans="2:19" s="49" customFormat="1" ht="15.75" x14ac:dyDescent="0.25">
      <c r="R65" s="62"/>
      <c r="S65" s="62"/>
    </row>
    <row r="66" spans="2:19" s="49" customFormat="1" ht="15.75" x14ac:dyDescent="0.25">
      <c r="R66" s="62"/>
      <c r="S66" s="62"/>
    </row>
    <row r="67" spans="2:19" s="49" customFormat="1" ht="15.75" x14ac:dyDescent="0.25">
      <c r="R67" s="62"/>
      <c r="S67" s="62"/>
    </row>
    <row r="68" spans="2:19" s="49" customFormat="1" ht="15.75" x14ac:dyDescent="0.25">
      <c r="R68" s="62"/>
      <c r="S68" s="62"/>
    </row>
    <row r="69" spans="2:19" s="49" customFormat="1" ht="15.75" x14ac:dyDescent="0.25">
      <c r="R69" s="62"/>
      <c r="S69" s="62"/>
    </row>
    <row r="70" spans="2:19" s="49" customFormat="1" ht="15.75" x14ac:dyDescent="0.25">
      <c r="R70" s="62"/>
      <c r="S70" s="62"/>
    </row>
    <row r="71" spans="2:19" s="49" customFormat="1" ht="15.75" x14ac:dyDescent="0.25">
      <c r="R71" s="62"/>
      <c r="S71" s="62"/>
    </row>
    <row r="72" spans="2:19" s="49" customFormat="1" ht="15.75" x14ac:dyDescent="0.25">
      <c r="R72" s="62"/>
      <c r="S72" s="62"/>
    </row>
    <row r="73" spans="2:19" s="49" customFormat="1" ht="16.5" x14ac:dyDescent="0.25">
      <c r="B73" s="72"/>
      <c r="C73" s="72"/>
      <c r="D73" s="73"/>
      <c r="E73" s="74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2"/>
      <c r="S73" s="52"/>
    </row>
    <row r="74" spans="2:19" s="49" customFormat="1" ht="15.75" x14ac:dyDescent="0.25">
      <c r="R74" s="52"/>
      <c r="S74" s="52"/>
    </row>
    <row r="75" spans="2:19" s="6" customFormat="1" x14ac:dyDescent="0.25">
      <c r="D75" s="75"/>
    </row>
    <row r="76" spans="2:19" s="6" customFormat="1" x14ac:dyDescent="0.25">
      <c r="D76" s="75"/>
    </row>
    <row r="77" spans="2:19" s="6" customFormat="1" x14ac:dyDescent="0.25">
      <c r="D77" s="75"/>
    </row>
    <row r="78" spans="2:19" s="6" customFormat="1" x14ac:dyDescent="0.25">
      <c r="D78" s="75"/>
    </row>
    <row r="79" spans="2:19" s="6" customFormat="1" x14ac:dyDescent="0.25">
      <c r="D79" s="75"/>
    </row>
    <row r="80" spans="2:19" s="6" customFormat="1" x14ac:dyDescent="0.25">
      <c r="D80" s="75"/>
    </row>
    <row r="81" spans="4:4" s="6" customFormat="1" x14ac:dyDescent="0.25">
      <c r="D81" s="75"/>
    </row>
    <row r="82" spans="4:4" s="6" customFormat="1" x14ac:dyDescent="0.25">
      <c r="D82" s="75"/>
    </row>
    <row r="83" spans="4:4" s="6" customFormat="1" x14ac:dyDescent="0.25">
      <c r="D83" s="75"/>
    </row>
    <row r="84" spans="4:4" s="6" customFormat="1" x14ac:dyDescent="0.25">
      <c r="D84" s="75"/>
    </row>
    <row r="85" spans="4:4" s="6" customFormat="1" x14ac:dyDescent="0.25">
      <c r="D85" s="75"/>
    </row>
    <row r="86" spans="4:4" s="6" customFormat="1" x14ac:dyDescent="0.25">
      <c r="D86" s="75"/>
    </row>
    <row r="87" spans="4:4" s="6" customFormat="1" x14ac:dyDescent="0.25">
      <c r="D87" s="75"/>
    </row>
    <row r="88" spans="4:4" s="6" customFormat="1" x14ac:dyDescent="0.25">
      <c r="D88" s="75"/>
    </row>
    <row r="89" spans="4:4" s="6" customFormat="1" x14ac:dyDescent="0.25">
      <c r="D89" s="75"/>
    </row>
    <row r="90" spans="4:4" s="6" customFormat="1" x14ac:dyDescent="0.25">
      <c r="D90" s="75"/>
    </row>
    <row r="91" spans="4:4" s="6" customFormat="1" x14ac:dyDescent="0.25">
      <c r="D91" s="75"/>
    </row>
    <row r="92" spans="4:4" s="6" customFormat="1" x14ac:dyDescent="0.25">
      <c r="D92" s="75"/>
    </row>
    <row r="93" spans="4:4" s="6" customFormat="1" x14ac:dyDescent="0.25">
      <c r="D93" s="75"/>
    </row>
    <row r="94" spans="4:4" s="6" customFormat="1" x14ac:dyDescent="0.25">
      <c r="D94" s="75"/>
    </row>
    <row r="95" spans="4:4" s="6" customFormat="1" x14ac:dyDescent="0.25">
      <c r="D95" s="75"/>
    </row>
    <row r="96" spans="4:4" s="6" customFormat="1" x14ac:dyDescent="0.25">
      <c r="D96" s="75"/>
    </row>
    <row r="97" spans="4:4" s="6" customFormat="1" x14ac:dyDescent="0.25">
      <c r="D97" s="75"/>
    </row>
    <row r="98" spans="4:4" s="6" customFormat="1" x14ac:dyDescent="0.25">
      <c r="D98" s="75"/>
    </row>
    <row r="99" spans="4:4" s="6" customFormat="1" x14ac:dyDescent="0.25">
      <c r="D99" s="75"/>
    </row>
    <row r="100" spans="4:4" s="6" customFormat="1" x14ac:dyDescent="0.25">
      <c r="D100" s="75"/>
    </row>
    <row r="101" spans="4:4" s="6" customFormat="1" x14ac:dyDescent="0.25">
      <c r="D101" s="75"/>
    </row>
    <row r="102" spans="4:4" s="6" customFormat="1" x14ac:dyDescent="0.25">
      <c r="D102" s="75"/>
    </row>
    <row r="103" spans="4:4" s="6" customFormat="1" x14ac:dyDescent="0.25">
      <c r="D103" s="75"/>
    </row>
    <row r="104" spans="4:4" s="6" customFormat="1" x14ac:dyDescent="0.25">
      <c r="D104" s="75"/>
    </row>
    <row r="105" spans="4:4" s="6" customFormat="1" x14ac:dyDescent="0.25">
      <c r="D105" s="75"/>
    </row>
    <row r="106" spans="4:4" s="6" customFormat="1" x14ac:dyDescent="0.25">
      <c r="D106" s="75"/>
    </row>
    <row r="107" spans="4:4" s="6" customFormat="1" x14ac:dyDescent="0.25">
      <c r="D107" s="75"/>
    </row>
    <row r="108" spans="4:4" s="6" customFormat="1" x14ac:dyDescent="0.25">
      <c r="D108" s="75"/>
    </row>
    <row r="109" spans="4:4" s="6" customFormat="1" x14ac:dyDescent="0.25">
      <c r="D109" s="75"/>
    </row>
    <row r="110" spans="4:4" s="6" customFormat="1" x14ac:dyDescent="0.25">
      <c r="D110" s="75"/>
    </row>
    <row r="111" spans="4:4" s="6" customFormat="1" x14ac:dyDescent="0.25">
      <c r="D111" s="75"/>
    </row>
    <row r="112" spans="4:4" s="6" customFormat="1" x14ac:dyDescent="0.25">
      <c r="D112" s="75"/>
    </row>
    <row r="113" spans="4:4" s="6" customFormat="1" x14ac:dyDescent="0.25">
      <c r="D113" s="75"/>
    </row>
    <row r="114" spans="4:4" s="6" customFormat="1" x14ac:dyDescent="0.25">
      <c r="D114" s="75"/>
    </row>
    <row r="115" spans="4:4" s="6" customFormat="1" x14ac:dyDescent="0.25">
      <c r="D115" s="75"/>
    </row>
    <row r="116" spans="4:4" s="6" customFormat="1" x14ac:dyDescent="0.25">
      <c r="D116" s="75"/>
    </row>
    <row r="117" spans="4:4" s="6" customFormat="1" x14ac:dyDescent="0.25">
      <c r="D117" s="75"/>
    </row>
    <row r="118" spans="4:4" s="6" customFormat="1" x14ac:dyDescent="0.25">
      <c r="D118" s="75"/>
    </row>
    <row r="119" spans="4:4" s="6" customFormat="1" x14ac:dyDescent="0.25">
      <c r="D119" s="75"/>
    </row>
    <row r="120" spans="4:4" s="6" customFormat="1" x14ac:dyDescent="0.25">
      <c r="D120" s="75"/>
    </row>
    <row r="121" spans="4:4" s="6" customFormat="1" x14ac:dyDescent="0.25">
      <c r="D121" s="75"/>
    </row>
    <row r="122" spans="4:4" s="6" customFormat="1" x14ac:dyDescent="0.25">
      <c r="D122" s="75"/>
    </row>
    <row r="123" spans="4:4" s="6" customFormat="1" x14ac:dyDescent="0.25">
      <c r="D123" s="75"/>
    </row>
    <row r="124" spans="4:4" s="6" customFormat="1" x14ac:dyDescent="0.25">
      <c r="D124" s="75"/>
    </row>
    <row r="125" spans="4:4" s="6" customFormat="1" x14ac:dyDescent="0.25">
      <c r="D125" s="75"/>
    </row>
    <row r="126" spans="4:4" s="6" customFormat="1" x14ac:dyDescent="0.25">
      <c r="D126" s="75"/>
    </row>
    <row r="127" spans="4:4" s="6" customFormat="1" x14ac:dyDescent="0.25">
      <c r="D127" s="75"/>
    </row>
    <row r="128" spans="4:4" s="6" customFormat="1" x14ac:dyDescent="0.25">
      <c r="D128" s="75"/>
    </row>
    <row r="129" spans="4:4" s="6" customFormat="1" x14ac:dyDescent="0.25">
      <c r="D129" s="75"/>
    </row>
    <row r="130" spans="4:4" s="6" customFormat="1" x14ac:dyDescent="0.25">
      <c r="D130" s="75"/>
    </row>
    <row r="131" spans="4:4" s="6" customFormat="1" x14ac:dyDescent="0.25">
      <c r="D131" s="75"/>
    </row>
    <row r="132" spans="4:4" s="6" customFormat="1" x14ac:dyDescent="0.25">
      <c r="D132" s="75"/>
    </row>
    <row r="133" spans="4:4" s="6" customFormat="1" x14ac:dyDescent="0.25">
      <c r="D133" s="75"/>
    </row>
    <row r="134" spans="4:4" s="6" customFormat="1" x14ac:dyDescent="0.25">
      <c r="D134" s="75"/>
    </row>
    <row r="135" spans="4:4" s="6" customFormat="1" x14ac:dyDescent="0.25">
      <c r="D135" s="75"/>
    </row>
    <row r="136" spans="4:4" s="6" customFormat="1" x14ac:dyDescent="0.25">
      <c r="D136" s="75"/>
    </row>
    <row r="137" spans="4:4" s="6" customFormat="1" x14ac:dyDescent="0.25">
      <c r="D137" s="75"/>
    </row>
    <row r="138" spans="4:4" s="6" customFormat="1" x14ac:dyDescent="0.25">
      <c r="D138" s="75"/>
    </row>
    <row r="139" spans="4:4" s="6" customFormat="1" x14ac:dyDescent="0.25">
      <c r="D139" s="75"/>
    </row>
    <row r="140" spans="4:4" s="6" customFormat="1" x14ac:dyDescent="0.25">
      <c r="D140" s="75"/>
    </row>
    <row r="141" spans="4:4" s="6" customFormat="1" x14ac:dyDescent="0.25">
      <c r="D141" s="75"/>
    </row>
    <row r="142" spans="4:4" s="6" customFormat="1" x14ac:dyDescent="0.25">
      <c r="D142" s="75"/>
    </row>
    <row r="143" spans="4:4" s="6" customFormat="1" x14ac:dyDescent="0.25">
      <c r="D143" s="75"/>
    </row>
    <row r="144" spans="4:4" s="6" customFormat="1" x14ac:dyDescent="0.25">
      <c r="D144" s="75"/>
    </row>
    <row r="145" spans="4:4" s="6" customFormat="1" x14ac:dyDescent="0.25">
      <c r="D145" s="75"/>
    </row>
    <row r="146" spans="4:4" s="6" customFormat="1" x14ac:dyDescent="0.25">
      <c r="D146" s="75"/>
    </row>
    <row r="147" spans="4:4" s="6" customFormat="1" x14ac:dyDescent="0.25">
      <c r="D147" s="75"/>
    </row>
    <row r="148" spans="4:4" s="6" customFormat="1" x14ac:dyDescent="0.25">
      <c r="D148" s="75"/>
    </row>
    <row r="149" spans="4:4" s="6" customFormat="1" x14ac:dyDescent="0.25">
      <c r="D149" s="75"/>
    </row>
    <row r="150" spans="4:4" s="6" customFormat="1" x14ac:dyDescent="0.25">
      <c r="D150" s="75"/>
    </row>
    <row r="151" spans="4:4" s="6" customFormat="1" x14ac:dyDescent="0.25">
      <c r="D151" s="75"/>
    </row>
    <row r="152" spans="4:4" s="6" customFormat="1" x14ac:dyDescent="0.25">
      <c r="D152" s="75"/>
    </row>
    <row r="153" spans="4:4" s="6" customFormat="1" x14ac:dyDescent="0.25">
      <c r="D153" s="75"/>
    </row>
    <row r="154" spans="4:4" s="6" customFormat="1" x14ac:dyDescent="0.25">
      <c r="D154" s="75"/>
    </row>
    <row r="155" spans="4:4" s="6" customFormat="1" x14ac:dyDescent="0.25">
      <c r="D155" s="75"/>
    </row>
    <row r="156" spans="4:4" s="6" customFormat="1" x14ac:dyDescent="0.25">
      <c r="D156" s="75"/>
    </row>
    <row r="157" spans="4:4" s="6" customFormat="1" x14ac:dyDescent="0.25">
      <c r="D157" s="75"/>
    </row>
    <row r="158" spans="4:4" s="6" customFormat="1" x14ac:dyDescent="0.25">
      <c r="D158" s="75"/>
    </row>
    <row r="159" spans="4:4" s="6" customFormat="1" x14ac:dyDescent="0.25">
      <c r="D159" s="75"/>
    </row>
    <row r="160" spans="4:4" s="6" customFormat="1" x14ac:dyDescent="0.25">
      <c r="D160" s="75"/>
    </row>
    <row r="161" spans="4:4" s="6" customFormat="1" x14ac:dyDescent="0.25">
      <c r="D161" s="75"/>
    </row>
    <row r="162" spans="4:4" s="6" customFormat="1" x14ac:dyDescent="0.25">
      <c r="D162" s="75"/>
    </row>
    <row r="163" spans="4:4" s="6" customFormat="1" x14ac:dyDescent="0.25">
      <c r="D163" s="75"/>
    </row>
    <row r="164" spans="4:4" s="6" customFormat="1" x14ac:dyDescent="0.25">
      <c r="D164" s="75"/>
    </row>
    <row r="165" spans="4:4" s="6" customFormat="1" x14ac:dyDescent="0.25">
      <c r="D165" s="75"/>
    </row>
    <row r="166" spans="4:4" s="6" customFormat="1" x14ac:dyDescent="0.25">
      <c r="D166" s="75"/>
    </row>
    <row r="167" spans="4:4" s="6" customFormat="1" x14ac:dyDescent="0.25">
      <c r="D167" s="75"/>
    </row>
    <row r="168" spans="4:4" s="6" customFormat="1" x14ac:dyDescent="0.25">
      <c r="D168" s="75"/>
    </row>
    <row r="169" spans="4:4" s="6" customFormat="1" x14ac:dyDescent="0.25">
      <c r="D169" s="75"/>
    </row>
    <row r="170" spans="4:4" s="6" customFormat="1" x14ac:dyDescent="0.25">
      <c r="D170" s="75"/>
    </row>
    <row r="171" spans="4:4" s="6" customFormat="1" x14ac:dyDescent="0.25">
      <c r="D171" s="75"/>
    </row>
    <row r="172" spans="4:4" s="6" customFormat="1" x14ac:dyDescent="0.25">
      <c r="D172" s="75"/>
    </row>
    <row r="173" spans="4:4" s="6" customFormat="1" x14ac:dyDescent="0.25">
      <c r="D173" s="75"/>
    </row>
    <row r="174" spans="4:4" s="6" customFormat="1" x14ac:dyDescent="0.25">
      <c r="D174" s="75"/>
    </row>
    <row r="175" spans="4:4" s="6" customFormat="1" x14ac:dyDescent="0.25">
      <c r="D175" s="75"/>
    </row>
    <row r="176" spans="4:4" s="6" customFormat="1" x14ac:dyDescent="0.25">
      <c r="D176" s="75"/>
    </row>
    <row r="177" spans="4:4" s="6" customFormat="1" x14ac:dyDescent="0.25">
      <c r="D177" s="75"/>
    </row>
    <row r="178" spans="4:4" s="6" customFormat="1" x14ac:dyDescent="0.25">
      <c r="D178" s="75"/>
    </row>
    <row r="179" spans="4:4" s="6" customFormat="1" x14ac:dyDescent="0.25">
      <c r="D179" s="75"/>
    </row>
    <row r="180" spans="4:4" s="6" customFormat="1" x14ac:dyDescent="0.25">
      <c r="D180" s="75"/>
    </row>
    <row r="181" spans="4:4" s="6" customFormat="1" x14ac:dyDescent="0.25">
      <c r="D181" s="75"/>
    </row>
    <row r="182" spans="4:4" s="6" customFormat="1" x14ac:dyDescent="0.25">
      <c r="D182" s="75"/>
    </row>
    <row r="183" spans="4:4" s="6" customFormat="1" x14ac:dyDescent="0.25">
      <c r="D183" s="75"/>
    </row>
    <row r="184" spans="4:4" s="6" customFormat="1" x14ac:dyDescent="0.25">
      <c r="D184" s="75"/>
    </row>
    <row r="185" spans="4:4" s="6" customFormat="1" x14ac:dyDescent="0.25">
      <c r="D185" s="75"/>
    </row>
    <row r="186" spans="4:4" s="6" customFormat="1" x14ac:dyDescent="0.25">
      <c r="D186" s="75"/>
    </row>
    <row r="187" spans="4:4" s="6" customFormat="1" x14ac:dyDescent="0.25">
      <c r="D187" s="75"/>
    </row>
    <row r="188" spans="4:4" s="6" customFormat="1" x14ac:dyDescent="0.25">
      <c r="D188" s="75"/>
    </row>
    <row r="189" spans="4:4" s="6" customFormat="1" x14ac:dyDescent="0.25">
      <c r="D189" s="75"/>
    </row>
    <row r="190" spans="4:4" s="6" customFormat="1" x14ac:dyDescent="0.25">
      <c r="D190" s="75"/>
    </row>
    <row r="191" spans="4:4" s="6" customFormat="1" x14ac:dyDescent="0.25">
      <c r="D191" s="75"/>
    </row>
    <row r="192" spans="4:4" s="6" customFormat="1" x14ac:dyDescent="0.25">
      <c r="D192" s="75"/>
    </row>
    <row r="193" spans="4:4" s="6" customFormat="1" x14ac:dyDescent="0.25">
      <c r="D193" s="75"/>
    </row>
    <row r="194" spans="4:4" s="6" customFormat="1" x14ac:dyDescent="0.25">
      <c r="D194" s="75"/>
    </row>
    <row r="195" spans="4:4" s="6" customFormat="1" x14ac:dyDescent="0.25">
      <c r="D195" s="75"/>
    </row>
    <row r="196" spans="4:4" s="6" customFormat="1" x14ac:dyDescent="0.25">
      <c r="D196" s="75"/>
    </row>
    <row r="197" spans="4:4" s="6" customFormat="1" x14ac:dyDescent="0.25">
      <c r="D197" s="75"/>
    </row>
    <row r="198" spans="4:4" s="6" customFormat="1" x14ac:dyDescent="0.25">
      <c r="D198" s="75"/>
    </row>
    <row r="199" spans="4:4" s="6" customFormat="1" x14ac:dyDescent="0.25">
      <c r="D199" s="75"/>
    </row>
    <row r="200" spans="4:4" s="6" customFormat="1" x14ac:dyDescent="0.25">
      <c r="D200" s="75"/>
    </row>
    <row r="201" spans="4:4" s="6" customFormat="1" x14ac:dyDescent="0.25">
      <c r="D201" s="75"/>
    </row>
    <row r="202" spans="4:4" s="6" customFormat="1" x14ac:dyDescent="0.25">
      <c r="D202" s="75"/>
    </row>
    <row r="203" spans="4:4" s="6" customFormat="1" x14ac:dyDescent="0.25">
      <c r="D203" s="75"/>
    </row>
    <row r="204" spans="4:4" s="6" customFormat="1" x14ac:dyDescent="0.25">
      <c r="D204" s="75"/>
    </row>
    <row r="205" spans="4:4" s="6" customFormat="1" x14ac:dyDescent="0.25">
      <c r="D205" s="75"/>
    </row>
    <row r="206" spans="4:4" s="6" customFormat="1" x14ac:dyDescent="0.25">
      <c r="D206" s="75"/>
    </row>
    <row r="207" spans="4:4" s="6" customFormat="1" x14ac:dyDescent="0.25">
      <c r="D207" s="75"/>
    </row>
    <row r="208" spans="4:4" s="6" customFormat="1" x14ac:dyDescent="0.25">
      <c r="D208" s="75"/>
    </row>
    <row r="209" spans="4:4" s="6" customFormat="1" x14ac:dyDescent="0.25">
      <c r="D209" s="75"/>
    </row>
    <row r="210" spans="4:4" s="6" customFormat="1" x14ac:dyDescent="0.25">
      <c r="D210" s="75"/>
    </row>
    <row r="211" spans="4:4" s="6" customFormat="1" x14ac:dyDescent="0.25">
      <c r="D211" s="75"/>
    </row>
    <row r="212" spans="4:4" s="6" customFormat="1" x14ac:dyDescent="0.25">
      <c r="D212" s="75"/>
    </row>
    <row r="213" spans="4:4" s="6" customFormat="1" x14ac:dyDescent="0.25">
      <c r="D213" s="75"/>
    </row>
    <row r="214" spans="4:4" s="6" customFormat="1" x14ac:dyDescent="0.25">
      <c r="D214" s="75"/>
    </row>
    <row r="215" spans="4:4" s="6" customFormat="1" x14ac:dyDescent="0.25">
      <c r="D215" s="75"/>
    </row>
    <row r="216" spans="4:4" s="6" customFormat="1" x14ac:dyDescent="0.25">
      <c r="D216" s="75"/>
    </row>
    <row r="217" spans="4:4" s="6" customFormat="1" x14ac:dyDescent="0.25">
      <c r="D217" s="75"/>
    </row>
  </sheetData>
  <mergeCells count="4">
    <mergeCell ref="D6:S6"/>
    <mergeCell ref="B56:S56"/>
    <mergeCell ref="B57:S57"/>
    <mergeCell ref="B58:S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2019-07-03T17:02:40Z</dcterms:created>
  <dcterms:modified xsi:type="dcterms:W3CDTF">2019-07-12T13:29:58Z</dcterms:modified>
</cp:coreProperties>
</file>